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Toti" sheetId="1" r:id="rId1"/>
    <sheet name="I2" sheetId="2" r:id="rId2"/>
    <sheet name="I3" sheetId="3" r:id="rId3"/>
    <sheet name="I1" sheetId="4" r:id="rId4"/>
    <sheet name="I4" sheetId="5" r:id="rId5"/>
    <sheet name="I7" sheetId="6" r:id="rId6"/>
  </sheets>
  <calcPr calcId="124519"/>
</workbook>
</file>

<file path=xl/calcChain.xml><?xml version="1.0" encoding="utf-8"?>
<calcChain xmlns="http://schemas.openxmlformats.org/spreadsheetml/2006/main">
  <c r="C19" i="4"/>
  <c r="C13" i="5"/>
  <c r="C33"/>
  <c r="B33"/>
  <c r="B99" i="1"/>
  <c r="C99"/>
  <c r="B29" i="6"/>
  <c r="C29"/>
  <c r="C26" i="5"/>
  <c r="B26"/>
  <c r="C24" i="6"/>
  <c r="B24"/>
  <c r="C20" i="5"/>
  <c r="C20" i="4"/>
  <c r="B20"/>
  <c r="B19"/>
  <c r="C16"/>
  <c r="B16"/>
  <c r="B13" i="5"/>
  <c r="C23" i="2"/>
  <c r="B23"/>
  <c r="C17"/>
  <c r="B17"/>
  <c r="B14"/>
  <c r="B17" i="1"/>
  <c r="C90"/>
  <c r="B90"/>
  <c r="C80"/>
  <c r="B80"/>
  <c r="C74"/>
  <c r="B74"/>
  <c r="C69"/>
  <c r="C60"/>
  <c r="B60"/>
  <c r="C61"/>
  <c r="B61"/>
  <c r="C57"/>
  <c r="B57"/>
  <c r="C46"/>
  <c r="B46"/>
  <c r="C35"/>
  <c r="B35"/>
  <c r="C23"/>
  <c r="B23"/>
</calcChain>
</file>

<file path=xl/sharedStrings.xml><?xml version="1.0" encoding="utf-8"?>
<sst xmlns="http://schemas.openxmlformats.org/spreadsheetml/2006/main" count="692" uniqueCount="225">
  <si>
    <t>Nr. crt.</t>
  </si>
  <si>
    <t>Numele, iniţiala tatălui şi prenumele elevului</t>
  </si>
  <si>
    <t>Şcoala de provenienţă</t>
  </si>
  <si>
    <t>Judeţ</t>
  </si>
  <si>
    <t>Clasa</t>
  </si>
  <si>
    <t>1</t>
  </si>
  <si>
    <t>SILAGHI HOREA MIHAI</t>
  </si>
  <si>
    <t>COLEGIUL NAȚIONAL „EMANUIL GOJDU” ORADEA</t>
  </si>
  <si>
    <t>BIHOR</t>
  </si>
  <si>
    <t>2</t>
  </si>
  <si>
    <t>HOSZU ADRYEL</t>
  </si>
  <si>
    <t>LICEUL TEORETIC „ONISIFOR GHIBU” ORADEA</t>
  </si>
  <si>
    <t>3</t>
  </si>
  <si>
    <t>SABAU FLORIN VLAD</t>
  </si>
  <si>
    <t>4</t>
  </si>
  <si>
    <t>DAVID RAZVAN DAN</t>
  </si>
  <si>
    <t>5</t>
  </si>
  <si>
    <t>JURCUȚ PAUL BOGDAN</t>
  </si>
  <si>
    <t>6</t>
  </si>
  <si>
    <t>HORŢ DANIEL-BOGDAN</t>
  </si>
  <si>
    <t>COLEGIUL NAȚIONAL „MIHAI EMINESCU” ORADEA</t>
  </si>
  <si>
    <t>7</t>
  </si>
  <si>
    <t>ILE LAURENTIU</t>
  </si>
  <si>
    <t>COLEGIUL NAȚIONAL „SAMUIL VULCAN” BEIUȘ</t>
  </si>
  <si>
    <t>8</t>
  </si>
  <si>
    <t>PÎRVULESCU SERBAN</t>
  </si>
  <si>
    <t>9</t>
  </si>
  <si>
    <t>BACILA MARCU</t>
  </si>
  <si>
    <t>ȘCOALA GIMNAZIALĂ „OLTEA DOAMNA” ORADEA</t>
  </si>
  <si>
    <t>10</t>
  </si>
  <si>
    <t>PELLE MIHAI</t>
  </si>
  <si>
    <t>11</t>
  </si>
  <si>
    <t>MARCUS PAUL</t>
  </si>
  <si>
    <t>FLOARE D.  DORU</t>
  </si>
  <si>
    <t>ȘCOALA GIMNAZIALĂ "AVRAM IANCU" BISTRIȚA</t>
  </si>
  <si>
    <t>BISTRIȚA-NĂSĂUD</t>
  </si>
  <si>
    <t>MOCA  LM ANDREI CĂTĂLIN</t>
  </si>
  <si>
    <t>COLEGIUL NAŢIONAL "LIVIU REBREANU" BISTRIŢA</t>
  </si>
  <si>
    <t>BISTRIŢA-NĂSĂUD</t>
  </si>
  <si>
    <t>DOBRICEAN IOAN</t>
  </si>
  <si>
    <t>ȘCOALA GIMNAZIALĂ "MIHAI EMINESCU" NĂSĂUD</t>
  </si>
  <si>
    <t>BADIU A ANCA</t>
  </si>
  <si>
    <t>BORCANI TA ROBERT RAUL</t>
  </si>
  <si>
    <t>CANTOR NA DAN ALEXANDRU</t>
  </si>
  <si>
    <t>TĂTAR E DRAGOȘ VLAD</t>
  </si>
  <si>
    <t>ZOLTAN GD RĂZVAN DANIEL</t>
  </si>
  <si>
    <t>DUMBRAVEAN N BOGDAN ALEXANDRU</t>
  </si>
  <si>
    <t>CĂLDĂREA CRISTIAN DANIEL</t>
  </si>
  <si>
    <t>COLEGIUL NAŢIONAL "GEORGE COȘBUC" NĂSĂUD</t>
  </si>
  <si>
    <t>12</t>
  </si>
  <si>
    <t>JURJ I FLAVIU ANDREI</t>
  </si>
  <si>
    <t>LICEUL TEORETIC „NICOLAE BĂLCESCU”, CLUJ-NAPOCA</t>
  </si>
  <si>
    <t>CLUJ</t>
  </si>
  <si>
    <t>POPESCU VALERIA</t>
  </si>
  <si>
    <t>OPREA TEREZA</t>
  </si>
  <si>
    <t>COLEGIUL NAŢIONAL "UNIREA" TÎRGU MUREŞ</t>
  </si>
  <si>
    <t>MUREŞ</t>
  </si>
  <si>
    <t>COJOCARU VICENŢIU</t>
  </si>
  <si>
    <t>SÎRBU VLAD</t>
  </si>
  <si>
    <t>MERA MIHAI</t>
  </si>
  <si>
    <t>COLEGIUL NAŢIONAL "AL. PAPIU ILARIAN" TÎRGU MUREŞ</t>
  </si>
  <si>
    <t>MOLDOVAN DRAGOŞ</t>
  </si>
  <si>
    <t>CHIOREAN TUDOR</t>
  </si>
  <si>
    <t>TURDEAN ALEXANDRU</t>
  </si>
  <si>
    <t>TURTURICĂ RĂZVAN</t>
  </si>
  <si>
    <t>TOŞA ANDREI</t>
  </si>
  <si>
    <t>TUDOSE RAREŞ FELIX</t>
  </si>
  <si>
    <t>ŞCOALA GIMNAZIALĂ "OMEGA" TÎRGU MUREŞ</t>
  </si>
  <si>
    <t>PEŢAN IOANA NICOLETA</t>
  </si>
  <si>
    <t>DEGEU VLAD</t>
  </si>
  <si>
    <t>ALEXUŢAN CRISTIAN</t>
  </si>
  <si>
    <t>SCOALA GIMNAZIALĂ M. EMINESCU ZALĂU</t>
  </si>
  <si>
    <t>SĂLAJ</t>
  </si>
  <si>
    <t>COTOR ANDREI</t>
  </si>
  <si>
    <t>SÎRBU ALEXANDRU</t>
  </si>
  <si>
    <t>HILL ALEX SHANTIH</t>
  </si>
  <si>
    <t>COLEGIUL NAȚIONAL SILVANIA ZALĂU</t>
  </si>
  <si>
    <t>VASIL ANDREI MIHAI</t>
  </si>
  <si>
    <t>MĂRCUŞ SERGIU</t>
  </si>
  <si>
    <t>MUREŞAN NATALIA</t>
  </si>
  <si>
    <t>RABLĂU CLAUDIU</t>
  </si>
  <si>
    <t>POP BOGDAN PETRU</t>
  </si>
  <si>
    <t>NEGHINĂ DRAGOŞ</t>
  </si>
  <si>
    <t>VÂSC BOGDAN</t>
  </si>
  <si>
    <t>ŞUT GEORGE MIHAI</t>
  </si>
  <si>
    <t>13</t>
  </si>
  <si>
    <t>MESZAROS BOTOND</t>
  </si>
  <si>
    <t>14</t>
  </si>
  <si>
    <t>ŢURCAŞ ANDREI</t>
  </si>
  <si>
    <t>15</t>
  </si>
  <si>
    <t>COPACIU TIMOTEI</t>
  </si>
  <si>
    <t>16</t>
  </si>
  <si>
    <t>OSVATH TAMAS</t>
  </si>
  <si>
    <t>17</t>
  </si>
  <si>
    <t>IGNAT MARIN VALERIAN</t>
  </si>
  <si>
    <t>18</t>
  </si>
  <si>
    <t>CRĂCIUNAŞ TUDOR</t>
  </si>
  <si>
    <t>19</t>
  </si>
  <si>
    <t>POP IONUŢ DARIAN</t>
  </si>
  <si>
    <t>20</t>
  </si>
  <si>
    <t>COZMA TUDOR</t>
  </si>
  <si>
    <t>21</t>
  </si>
  <si>
    <t>SABĂU ANDREI</t>
  </si>
  <si>
    <t>ȘANDOR C.H. TUDOR</t>
  </si>
  <si>
    <t>COLEGIUL NAȚIONAL MIHAI EMINESCU SATU MARE</t>
  </si>
  <si>
    <t>SATU MARE</t>
  </si>
  <si>
    <t>UZUM L. M. RĂZVAN VIOREL</t>
  </si>
  <si>
    <t>DURLA-PAȘCA M.C. PAUL GEORGE</t>
  </si>
  <si>
    <t>SCOALA GIMNAZIALĂ GRIGORE MOISIL SATU MARE</t>
  </si>
  <si>
    <t>CADAR A. ANDREI CĂLIN</t>
  </si>
  <si>
    <t>COROIAN N. DAVID NICOLAE</t>
  </si>
  <si>
    <t>ȘCOALA GIMNAZIALĂ GRIGORE MOISIL SATU MARE</t>
  </si>
  <si>
    <t>LIEB Z. HANNA</t>
  </si>
  <si>
    <t>COLEGIUL NAȚIONAL KÖLCSEY FERENC SATU MARE</t>
  </si>
  <si>
    <t>POP V. BOGDAN</t>
  </si>
  <si>
    <t>TEMPFLI Z. LEVENTE</t>
  </si>
  <si>
    <t>GHIRITI V. EDMOND-MARK</t>
  </si>
  <si>
    <t>FÓGEL L. PÉTER</t>
  </si>
  <si>
    <t>CSEREOKA L. NANDOR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</si>
  <si>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</si>
  <si>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</si>
  <si>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</si>
  <si>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</si>
  <si>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</si>
  <si>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</si>
  <si>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</si>
  <si>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</si>
  <si>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</si>
  <si>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</si>
  <si>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</si>
  <si>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</si>
  <si>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</si>
  <si>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</si>
  <si>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</si>
  <si>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</si>
  <si>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</si>
  <si>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</si>
  <si>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</si>
  <si>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</si>
  <si>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</si>
  <si>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</si>
  <si>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</si>
  <si>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</si>
  <si>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</si>
  <si>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</si>
  <si>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</si>
  <si>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</si>
  <si>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</si>
  <si>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</si>
  <si>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</si>
  <si>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</si>
  <si>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</si>
  <si>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</si>
  <si>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</si>
  <si>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</si>
  <si>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</si>
  <si>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</si>
  <si>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</si>
  <si>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</si>
  <si>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</si>
  <si>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</si>
  <si>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</si>
  <si>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</si>
  <si>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</si>
  <si>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</si>
  <si>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</si>
  <si>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</si>
  <si>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</si>
  <si>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</si>
  <si>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</si>
  <si>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</si>
  <si>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</si>
  <si>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</si>
  <si>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</si>
  <si>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</si>
  <si>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</si>
  <si>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</si>
  <si>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</si>
  <si>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ILIEȘ M. LUCA</t>
  </si>
  <si>
    <t>COLEGIUL NAȚIONAL "DRAGOȘ VODĂ" SIGHETU MARMAȚIEI</t>
  </si>
  <si>
    <t>MM</t>
  </si>
  <si>
    <t>HANȚIG F. LORENA MARIA</t>
  </si>
  <si>
    <t>ȘCOALA GIMNAZIALĂ NR. 7 BORȘA</t>
  </si>
  <si>
    <t>HOSU C.C. IULIA</t>
  </si>
  <si>
    <t>LAZĂR GH.I. LAURENȚIU</t>
  </si>
  <si>
    <t>CORNEȘTEAN I. JASMINA LORETTA</t>
  </si>
  <si>
    <t>GRIGORESCU A. ANDREI</t>
  </si>
  <si>
    <t>COLEGIUL NAȚIONAL ”GHEORGHE ȘINCAI” BAIA MARE</t>
  </si>
  <si>
    <t>TOMOIAGĂ D. MIHAI CRISTIAN</t>
  </si>
  <si>
    <t>ȚIPLEA P. ȘTEFAN ALEXANDRU</t>
  </si>
  <si>
    <t>COTÂRLAN R.I. CODRIN</t>
  </si>
  <si>
    <t>CUDRICI V. CARINA</t>
  </si>
  <si>
    <t>ROȘCA O. OANA</t>
  </si>
  <si>
    <t>COLEGIUL NAŢIONAL "DRAGOŞ VODĂ" SIGHETU MARMAŢIEI</t>
  </si>
  <si>
    <t>GOTECIUC I. HORAȚIU GABRIEL</t>
  </si>
  <si>
    <t>COLEGIUL NAŢIONAL "VASILE LUCACIU", BAIA MARE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</si>
  <si>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</si>
  <si>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</si>
  <si>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</si>
  <si>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</si>
  <si>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</si>
  <si>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</si>
  <si>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</si>
  <si>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</si>
  <si>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</si>
  <si>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</si>
  <si>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</si>
  <si>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</si>
  <si>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COLEGIUL NAȚIONAL "DR.VODĂ" SIGHETU MARMAȚIEI</t>
  </si>
  <si>
    <t>Nr.crt.</t>
  </si>
  <si>
    <t>Numele, iniţ. tatălui şi prenumele elevului</t>
  </si>
  <si>
    <t>Numele, iniţ.tatălui şi prenumele elevului</t>
  </si>
  <si>
    <t xml:space="preserve">Concursul Interjudețean de Matematică şi Informatică „Grigore Moisil”, Editia XXXII, Zalau </t>
  </si>
  <si>
    <t>MALAN ABELE</t>
  </si>
  <si>
    <t>93</t>
  </si>
  <si>
    <t>Repartizarea elevilor in Sali pentru disciplina Informatica</t>
  </si>
  <si>
    <t>Nr.crt</t>
  </si>
  <si>
    <t>Laborator I2, Corp B, Parter - Gimnaziu</t>
  </si>
  <si>
    <t>Laborator I3, Corp B, Parter - Gimnaziu</t>
  </si>
  <si>
    <t>Laborator I1, Corp B, Parter - Liceu</t>
  </si>
  <si>
    <t>Laborator I7, Corp B, Parter - Liceu</t>
  </si>
  <si>
    <t>Laborator I4, Corp B, Parter - Liceu</t>
  </si>
  <si>
    <t>Tabel nominal cu elevii care participa la pentru disciplina Informatica</t>
  </si>
  <si>
    <t>MAXIM GEORGIANA</t>
  </si>
  <si>
    <t>MOLDOVAN IOANA ILINCA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</si>
</sst>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1104900</xdr:colOff>
      <xdr:row>4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81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0</xdr:row>
      <xdr:rowOff>1</xdr:rowOff>
    </xdr:from>
    <xdr:to>
      <xdr:col>3</xdr:col>
      <xdr:colOff>571500</xdr:colOff>
      <xdr:row>4</xdr:row>
      <xdr:rowOff>1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00" y="1"/>
          <a:ext cx="5257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923925</xdr:colOff>
      <xdr:row>4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81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0</xdr:row>
      <xdr:rowOff>1</xdr:rowOff>
    </xdr:from>
    <xdr:to>
      <xdr:col>3</xdr:col>
      <xdr:colOff>571500</xdr:colOff>
      <xdr:row>4</xdr:row>
      <xdr:rowOff>1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00" y="1"/>
          <a:ext cx="5257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923925</xdr:colOff>
      <xdr:row>4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81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0</xdr:row>
      <xdr:rowOff>1</xdr:rowOff>
    </xdr:from>
    <xdr:to>
      <xdr:col>3</xdr:col>
      <xdr:colOff>571500</xdr:colOff>
      <xdr:row>4</xdr:row>
      <xdr:rowOff>1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00" y="1"/>
          <a:ext cx="5257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923925</xdr:colOff>
      <xdr:row>4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81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0</xdr:row>
      <xdr:rowOff>1</xdr:rowOff>
    </xdr:from>
    <xdr:to>
      <xdr:col>3</xdr:col>
      <xdr:colOff>571500</xdr:colOff>
      <xdr:row>4</xdr:row>
      <xdr:rowOff>1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00" y="1"/>
          <a:ext cx="5257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923925</xdr:colOff>
      <xdr:row>4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81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0</xdr:row>
      <xdr:rowOff>1</xdr:rowOff>
    </xdr:from>
    <xdr:to>
      <xdr:col>3</xdr:col>
      <xdr:colOff>571500</xdr:colOff>
      <xdr:row>4</xdr:row>
      <xdr:rowOff>1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00" y="1"/>
          <a:ext cx="5257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923925</xdr:colOff>
      <xdr:row>4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81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0</xdr:row>
      <xdr:rowOff>1</xdr:rowOff>
    </xdr:from>
    <xdr:to>
      <xdr:col>3</xdr:col>
      <xdr:colOff>571500</xdr:colOff>
      <xdr:row>4</xdr:row>
      <xdr:rowOff>1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57500" y="1"/>
          <a:ext cx="52578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3"/>
  <sheetViews>
    <sheetView topLeftCell="A58" workbookViewId="0">
      <selection activeCell="B64" sqref="B64"/>
    </sheetView>
  </sheetViews>
  <sheetFormatPr defaultRowHeight="15.75"/>
  <cols>
    <col min="1" max="1" width="4.7109375" style="4" customWidth="1"/>
    <col min="2" max="2" width="43.85546875" style="3" customWidth="1"/>
    <col min="3" max="3" width="70.42578125" style="3" customWidth="1"/>
    <col min="4" max="4" width="21.42578125" style="4" bestFit="1" customWidth="1"/>
    <col min="5" max="5" width="5.85546875" style="5" bestFit="1" customWidth="1"/>
    <col min="6" max="16384" width="9.140625" style="3"/>
  </cols>
  <sheetData>
    <row r="1" spans="1:5" customFormat="1" ht="15"/>
    <row r="2" spans="1:5" customFormat="1" ht="15"/>
    <row r="3" spans="1:5" customFormat="1" ht="15"/>
    <row r="4" spans="1:5" customFormat="1" ht="15"/>
    <row r="5" spans="1:5" customFormat="1" ht="15"/>
    <row r="6" spans="1:5">
      <c r="A6" s="3" t="s">
        <v>212</v>
      </c>
      <c r="D6" s="3"/>
      <c r="E6" s="3"/>
    </row>
    <row r="7" spans="1:5">
      <c r="A7" s="3"/>
      <c r="D7" s="3"/>
      <c r="E7" s="3"/>
    </row>
    <row r="8" spans="1:5" s="7" customFormat="1" ht="18.75">
      <c r="A8" s="9" t="s">
        <v>222</v>
      </c>
      <c r="B8" s="9"/>
      <c r="C8" s="9"/>
      <c r="D8" s="9"/>
    </row>
    <row r="10" spans="1:5" s="4" customFormat="1" ht="31.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</row>
    <row r="11" spans="1:5" ht="19.5" customHeight="1">
      <c r="A11" s="1" t="s">
        <v>5</v>
      </c>
      <c r="B11" s="2" t="s">
        <v>70</v>
      </c>
      <c r="C11" s="2" t="s">
        <v>71</v>
      </c>
      <c r="D11" s="1" t="s">
        <v>72</v>
      </c>
      <c r="E11" s="1" t="s">
        <v>16</v>
      </c>
    </row>
    <row r="12" spans="1:5" ht="19.5" customHeight="1">
      <c r="A12" s="1" t="s">
        <v>9</v>
      </c>
      <c r="B12" s="2" t="s">
        <v>27</v>
      </c>
      <c r="C12" s="2" t="s">
        <v>28</v>
      </c>
      <c r="D12" s="1" t="s">
        <v>8</v>
      </c>
      <c r="E12" s="1">
        <v>5</v>
      </c>
    </row>
    <row r="13" spans="1:5" ht="19.5" customHeight="1">
      <c r="A13" s="1" t="s">
        <v>12</v>
      </c>
      <c r="B13" s="2" t="s">
        <v>33</v>
      </c>
      <c r="C13" s="2" t="s">
        <v>34</v>
      </c>
      <c r="D13" s="1" t="s">
        <v>35</v>
      </c>
      <c r="E13" s="1">
        <v>5</v>
      </c>
    </row>
    <row r="14" spans="1:5" ht="19.5" customHeight="1">
      <c r="A14" s="1" t="s">
        <v>14</v>
      </c>
      <c r="B14" s="6" t="s">
        <v>178</v>
      </c>
      <c r="C14" s="6" t="s">
        <v>179</v>
      </c>
      <c r="D14" s="1" t="s">
        <v>180</v>
      </c>
      <c r="E14" s="1">
        <v>5</v>
      </c>
    </row>
    <row r="15" spans="1:5" ht="19.5" customHeight="1">
      <c r="A15" s="1" t="s">
        <v>16</v>
      </c>
      <c r="B15" s="2" t="s">
        <v>25</v>
      </c>
      <c r="C15" s="2" t="s">
        <v>11</v>
      </c>
      <c r="D15" s="1" t="s">
        <v>8</v>
      </c>
      <c r="E15" s="1">
        <v>5</v>
      </c>
    </row>
    <row r="16" spans="1:5" ht="19.5" customHeight="1">
      <c r="A16" s="1" t="s">
        <v>18</v>
      </c>
      <c r="B16" s="2" t="s">
        <v>66</v>
      </c>
      <c r="C16" s="2" t="s">
        <v>67</v>
      </c>
      <c r="D16" s="1" t="s">
        <v>56</v>
      </c>
      <c r="E16" s="1">
        <v>5</v>
      </c>
    </row>
    <row r="17" spans="1:5" ht="19.5" customHeight="1">
      <c r="A17" s="1" t="s">
        <v>21</v>
      </c>
      <c r="B17" s="2" t="str">
        <f>UPPER("Ursache Matei")</f>
        <v>URSACHE MATEI</v>
      </c>
      <c r="C17" s="2" t="s">
        <v>51</v>
      </c>
      <c r="D17" s="1" t="s">
        <v>52</v>
      </c>
      <c r="E17" s="1">
        <v>5</v>
      </c>
    </row>
    <row r="18" spans="1:5" ht="19.5" customHeight="1">
      <c r="A18" s="1" t="s">
        <v>24</v>
      </c>
      <c r="B18" s="6" t="s">
        <v>181</v>
      </c>
      <c r="C18" s="6" t="s">
        <v>182</v>
      </c>
      <c r="D18" s="1" t="s">
        <v>180</v>
      </c>
      <c r="E18" s="1">
        <v>6</v>
      </c>
    </row>
    <row r="19" spans="1:5" ht="19.5" customHeight="1">
      <c r="A19" s="1" t="s">
        <v>26</v>
      </c>
      <c r="B19" s="2" t="s">
        <v>36</v>
      </c>
      <c r="C19" s="2" t="s">
        <v>37</v>
      </c>
      <c r="D19" s="1" t="s">
        <v>38</v>
      </c>
      <c r="E19" s="1">
        <v>6</v>
      </c>
    </row>
    <row r="20" spans="1:5" ht="19.5" customHeight="1">
      <c r="A20" s="1" t="s">
        <v>29</v>
      </c>
      <c r="B20" s="2" t="s">
        <v>30</v>
      </c>
      <c r="C20" s="2" t="s">
        <v>11</v>
      </c>
      <c r="D20" s="1" t="s">
        <v>8</v>
      </c>
      <c r="E20" s="1">
        <v>6</v>
      </c>
    </row>
    <row r="21" spans="1:5" ht="19.5" customHeight="1">
      <c r="A21" s="1" t="s">
        <v>31</v>
      </c>
      <c r="B21" s="2" t="s">
        <v>68</v>
      </c>
      <c r="C21" s="2" t="s">
        <v>60</v>
      </c>
      <c r="D21" s="1" t="s">
        <v>56</v>
      </c>
      <c r="E21" s="1">
        <v>6</v>
      </c>
    </row>
    <row r="22" spans="1:5" ht="19.5" customHeight="1">
      <c r="A22" s="1" t="s">
        <v>49</v>
      </c>
      <c r="B22" s="2" t="s">
        <v>103</v>
      </c>
      <c r="C22" s="2" t="s">
        <v>104</v>
      </c>
      <c r="D22" s="1" t="s">
        <v>105</v>
      </c>
      <c r="E22" s="1">
        <v>6</v>
      </c>
    </row>
    <row r="23" spans="1:5" ht="19.5" customHeight="1">
      <c r="A23" s="1" t="s">
        <v>85</v>
      </c>
      <c r="B23" s="2" t="str">
        <f>UPPER("Zeriu Bogdan")</f>
        <v>ZERIU BOGDAN</v>
      </c>
      <c r="C23" s="2" t="str">
        <f>UPPER("Liceul de Informatică „Tiberiu Popoviciu”, Cluj-Napoca")</f>
        <v>LICEUL DE INFORMATICĂ „TIBERIU POPOVICIU”, CLUJ-NAPOCA</v>
      </c>
      <c r="D23" s="1" t="s">
        <v>52</v>
      </c>
      <c r="E23" s="1">
        <v>6</v>
      </c>
    </row>
    <row r="24" spans="1:5" ht="19.5" customHeight="1">
      <c r="A24" s="1" t="s">
        <v>87</v>
      </c>
      <c r="B24" s="2" t="s">
        <v>39</v>
      </c>
      <c r="C24" s="2" t="s">
        <v>40</v>
      </c>
      <c r="D24" s="1" t="s">
        <v>35</v>
      </c>
      <c r="E24" s="1">
        <v>7</v>
      </c>
    </row>
    <row r="25" spans="1:5" ht="19.5" customHeight="1">
      <c r="A25" s="1" t="s">
        <v>89</v>
      </c>
      <c r="B25" s="2" t="s">
        <v>107</v>
      </c>
      <c r="C25" s="2" t="s">
        <v>108</v>
      </c>
      <c r="D25" s="1" t="s">
        <v>105</v>
      </c>
      <c r="E25" s="1">
        <v>7</v>
      </c>
    </row>
    <row r="26" spans="1:5" ht="19.5" customHeight="1">
      <c r="A26" s="1" t="s">
        <v>91</v>
      </c>
      <c r="B26" s="6" t="s">
        <v>183</v>
      </c>
      <c r="C26" s="6" t="s">
        <v>179</v>
      </c>
      <c r="D26" s="1" t="s">
        <v>180</v>
      </c>
      <c r="E26" s="1">
        <v>7</v>
      </c>
    </row>
    <row r="27" spans="1:5" ht="19.5" customHeight="1">
      <c r="A27" s="1" t="s">
        <v>93</v>
      </c>
      <c r="B27" s="2" t="s">
        <v>32</v>
      </c>
      <c r="C27" s="2" t="s">
        <v>11</v>
      </c>
      <c r="D27" s="1" t="s">
        <v>8</v>
      </c>
      <c r="E27" s="1">
        <v>7</v>
      </c>
    </row>
    <row r="28" spans="1:5" ht="19.5" customHeight="1">
      <c r="A28" s="1" t="s">
        <v>95</v>
      </c>
      <c r="B28" s="2" t="s">
        <v>106</v>
      </c>
      <c r="C28" s="2" t="s">
        <v>104</v>
      </c>
      <c r="D28" s="1" t="s">
        <v>105</v>
      </c>
      <c r="E28" s="1">
        <v>7</v>
      </c>
    </row>
    <row r="29" spans="1:5" ht="19.5" customHeight="1">
      <c r="A29" s="1" t="s">
        <v>97</v>
      </c>
      <c r="B29" s="2" t="s">
        <v>41</v>
      </c>
      <c r="C29" s="2" t="s">
        <v>37</v>
      </c>
      <c r="D29" s="1" t="s">
        <v>38</v>
      </c>
      <c r="E29" s="1">
        <v>8</v>
      </c>
    </row>
    <row r="30" spans="1:5" ht="19.5" customHeight="1">
      <c r="A30" s="1" t="s">
        <v>99</v>
      </c>
      <c r="B30" s="2" t="s">
        <v>109</v>
      </c>
      <c r="C30" s="2" t="s">
        <v>104</v>
      </c>
      <c r="D30" s="1" t="s">
        <v>105</v>
      </c>
      <c r="E30" s="1">
        <v>8</v>
      </c>
    </row>
    <row r="31" spans="1:5" ht="19.5" customHeight="1">
      <c r="A31" s="1" t="s">
        <v>101</v>
      </c>
      <c r="B31" s="2" t="s">
        <v>110</v>
      </c>
      <c r="C31" s="2" t="s">
        <v>111</v>
      </c>
      <c r="D31" s="1" t="s">
        <v>105</v>
      </c>
      <c r="E31" s="1">
        <v>8</v>
      </c>
    </row>
    <row r="32" spans="1:5" ht="19.5" customHeight="1">
      <c r="A32" s="1" t="s">
        <v>119</v>
      </c>
      <c r="B32" s="2" t="s">
        <v>73</v>
      </c>
      <c r="C32" s="2" t="s">
        <v>71</v>
      </c>
      <c r="D32" s="1" t="s">
        <v>72</v>
      </c>
      <c r="E32" s="1" t="s">
        <v>24</v>
      </c>
    </row>
    <row r="33" spans="1:5" ht="19.5" customHeight="1">
      <c r="A33" s="1" t="s">
        <v>120</v>
      </c>
      <c r="B33" s="2" t="s">
        <v>69</v>
      </c>
      <c r="C33" s="2" t="s">
        <v>60</v>
      </c>
      <c r="D33" s="1" t="s">
        <v>56</v>
      </c>
      <c r="E33" s="1">
        <v>8</v>
      </c>
    </row>
    <row r="34" spans="1:5" ht="19.5" customHeight="1">
      <c r="A34" s="1" t="s">
        <v>121</v>
      </c>
      <c r="B34" s="6" t="s">
        <v>184</v>
      </c>
      <c r="C34" s="6" t="s">
        <v>179</v>
      </c>
      <c r="D34" s="1" t="s">
        <v>180</v>
      </c>
      <c r="E34" s="1">
        <v>8</v>
      </c>
    </row>
    <row r="35" spans="1:5" ht="19.5" customHeight="1">
      <c r="A35" s="1" t="s">
        <v>122</v>
      </c>
      <c r="B35" s="2" t="str">
        <f>UPPER("Râpeanu George")</f>
        <v>RÂPEANU GEORGE</v>
      </c>
      <c r="C35" s="2" t="str">
        <f>UPPER("Colegiul Național „Emil Racoviță”, Cluj-Napoca")</f>
        <v>COLEGIUL NAȚIONAL „EMIL RACOVIȚĂ”, CLUJ-NAPOCA</v>
      </c>
      <c r="D35" s="1" t="s">
        <v>52</v>
      </c>
      <c r="E35" s="1">
        <v>8</v>
      </c>
    </row>
    <row r="36" spans="1:5" ht="19.5" customHeight="1">
      <c r="A36" s="1" t="s">
        <v>123</v>
      </c>
      <c r="B36" s="2" t="s">
        <v>74</v>
      </c>
      <c r="C36" s="2" t="s">
        <v>71</v>
      </c>
      <c r="D36" s="1" t="s">
        <v>72</v>
      </c>
      <c r="E36" s="1" t="s">
        <v>24</v>
      </c>
    </row>
    <row r="37" spans="1:5" ht="19.5" customHeight="1">
      <c r="A37" s="1" t="s">
        <v>124</v>
      </c>
      <c r="B37" s="2" t="s">
        <v>42</v>
      </c>
      <c r="C37" s="2" t="s">
        <v>37</v>
      </c>
      <c r="D37" s="1" t="s">
        <v>38</v>
      </c>
      <c r="E37" s="1">
        <v>9</v>
      </c>
    </row>
    <row r="38" spans="1:5" ht="19.5" customHeight="1">
      <c r="A38" s="1" t="s">
        <v>125</v>
      </c>
      <c r="B38" s="2" t="s">
        <v>43</v>
      </c>
      <c r="C38" s="2" t="s">
        <v>37</v>
      </c>
      <c r="D38" s="1" t="s">
        <v>38</v>
      </c>
      <c r="E38" s="1">
        <v>9</v>
      </c>
    </row>
    <row r="39" spans="1:5" ht="19.5" customHeight="1">
      <c r="A39" s="1" t="s">
        <v>126</v>
      </c>
      <c r="B39" s="2" t="s">
        <v>57</v>
      </c>
      <c r="C39" s="2" t="s">
        <v>55</v>
      </c>
      <c r="D39" s="1" t="s">
        <v>56</v>
      </c>
      <c r="E39" s="1">
        <v>9</v>
      </c>
    </row>
    <row r="40" spans="1:5" ht="19.5" customHeight="1">
      <c r="A40" s="1" t="s">
        <v>127</v>
      </c>
      <c r="B40" s="6" t="s">
        <v>185</v>
      </c>
      <c r="C40" s="6" t="s">
        <v>179</v>
      </c>
      <c r="D40" s="1" t="s">
        <v>180</v>
      </c>
      <c r="E40" s="1">
        <v>9</v>
      </c>
    </row>
    <row r="41" spans="1:5" ht="19.5" customHeight="1">
      <c r="A41" s="1" t="s">
        <v>128</v>
      </c>
      <c r="B41" s="6" t="s">
        <v>186</v>
      </c>
      <c r="C41" s="6" t="s">
        <v>187</v>
      </c>
      <c r="D41" s="1" t="s">
        <v>180</v>
      </c>
      <c r="E41" s="1">
        <v>9</v>
      </c>
    </row>
    <row r="42" spans="1:5" ht="19.5" customHeight="1">
      <c r="A42" s="1" t="s">
        <v>129</v>
      </c>
      <c r="B42" s="2" t="s">
        <v>75</v>
      </c>
      <c r="C42" s="2" t="s">
        <v>76</v>
      </c>
      <c r="D42" s="1" t="s">
        <v>72</v>
      </c>
      <c r="E42" s="1" t="s">
        <v>26</v>
      </c>
    </row>
    <row r="43" spans="1:5" ht="19.5" customHeight="1">
      <c r="A43" s="1" t="s">
        <v>130</v>
      </c>
      <c r="B43" s="2" t="s">
        <v>10</v>
      </c>
      <c r="C43" s="2" t="s">
        <v>11</v>
      </c>
      <c r="D43" s="1" t="s">
        <v>8</v>
      </c>
      <c r="E43" s="1">
        <v>9</v>
      </c>
    </row>
    <row r="44" spans="1:5" ht="19.5" customHeight="1">
      <c r="A44" s="1" t="s">
        <v>131</v>
      </c>
      <c r="B44" s="2" t="s">
        <v>17</v>
      </c>
      <c r="C44" s="2" t="s">
        <v>7</v>
      </c>
      <c r="D44" s="1" t="s">
        <v>8</v>
      </c>
      <c r="E44" s="1">
        <v>9</v>
      </c>
    </row>
    <row r="45" spans="1:5" ht="19.5" customHeight="1">
      <c r="A45" s="1" t="s">
        <v>132</v>
      </c>
      <c r="B45" s="2" t="s">
        <v>112</v>
      </c>
      <c r="C45" s="2" t="s">
        <v>113</v>
      </c>
      <c r="D45" s="1" t="s">
        <v>105</v>
      </c>
      <c r="E45" s="1">
        <v>9</v>
      </c>
    </row>
    <row r="46" spans="1:5" ht="19.5" customHeight="1">
      <c r="A46" s="1" t="s">
        <v>133</v>
      </c>
      <c r="B46" s="2" t="str">
        <f>UPPER("Marin Ciprian")</f>
        <v>MARIN CIPRIAN</v>
      </c>
      <c r="C46" s="2" t="str">
        <f>UPPER("Colegiul Național „Emil Racoviță”, Cluj-Napoca")</f>
        <v>COLEGIUL NAȚIONAL „EMIL RACOVIȚĂ”, CLUJ-NAPOCA</v>
      </c>
      <c r="D46" s="1" t="s">
        <v>52</v>
      </c>
      <c r="E46" s="1">
        <v>9</v>
      </c>
    </row>
    <row r="47" spans="1:5" ht="19.5" customHeight="1">
      <c r="A47" s="1" t="s">
        <v>134</v>
      </c>
      <c r="B47" s="2" t="s">
        <v>78</v>
      </c>
      <c r="C47" s="2" t="s">
        <v>76</v>
      </c>
      <c r="D47" s="1" t="s">
        <v>72</v>
      </c>
      <c r="E47" s="1" t="s">
        <v>26</v>
      </c>
    </row>
    <row r="48" spans="1:5" ht="19.5" customHeight="1">
      <c r="A48" s="1" t="s">
        <v>135</v>
      </c>
      <c r="B48" s="2" t="s">
        <v>79</v>
      </c>
      <c r="C48" s="2" t="s">
        <v>76</v>
      </c>
      <c r="D48" s="1" t="s">
        <v>72</v>
      </c>
      <c r="E48" s="1">
        <v>9</v>
      </c>
    </row>
    <row r="49" spans="1:5" ht="19.5" customHeight="1">
      <c r="A49" s="1" t="s">
        <v>136</v>
      </c>
      <c r="B49" s="2" t="s">
        <v>54</v>
      </c>
      <c r="C49" s="2" t="s">
        <v>55</v>
      </c>
      <c r="D49" s="1" t="s">
        <v>56</v>
      </c>
      <c r="E49" s="1">
        <v>9</v>
      </c>
    </row>
    <row r="50" spans="1:5" ht="19.5" customHeight="1">
      <c r="A50" s="1" t="s">
        <v>137</v>
      </c>
      <c r="B50" s="2" t="s">
        <v>114</v>
      </c>
      <c r="C50" s="2" t="s">
        <v>104</v>
      </c>
      <c r="D50" s="1" t="s">
        <v>105</v>
      </c>
      <c r="E50" s="1">
        <v>9</v>
      </c>
    </row>
    <row r="51" spans="1:5" ht="19.5" customHeight="1">
      <c r="A51" s="1" t="s">
        <v>138</v>
      </c>
      <c r="B51" s="2" t="s">
        <v>80</v>
      </c>
      <c r="C51" s="2" t="s">
        <v>76</v>
      </c>
      <c r="D51" s="1" t="s">
        <v>72</v>
      </c>
      <c r="E51" s="1" t="s">
        <v>26</v>
      </c>
    </row>
    <row r="52" spans="1:5" ht="19.5" customHeight="1">
      <c r="A52" s="1" t="s">
        <v>139</v>
      </c>
      <c r="B52" s="2" t="s">
        <v>13</v>
      </c>
      <c r="C52" s="2" t="s">
        <v>7</v>
      </c>
      <c r="D52" s="1" t="s">
        <v>8</v>
      </c>
      <c r="E52" s="1">
        <v>9</v>
      </c>
    </row>
    <row r="53" spans="1:5" ht="19.5" customHeight="1">
      <c r="A53" s="1" t="s">
        <v>140</v>
      </c>
      <c r="B53" s="2" t="s">
        <v>6</v>
      </c>
      <c r="C53" s="2" t="s">
        <v>7</v>
      </c>
      <c r="D53" s="1" t="s">
        <v>8</v>
      </c>
      <c r="E53" s="1">
        <v>9</v>
      </c>
    </row>
    <row r="54" spans="1:5" ht="19.5" customHeight="1">
      <c r="A54" s="1" t="s">
        <v>141</v>
      </c>
      <c r="B54" s="2" t="s">
        <v>58</v>
      </c>
      <c r="C54" s="2" t="s">
        <v>55</v>
      </c>
      <c r="D54" s="1" t="s">
        <v>56</v>
      </c>
      <c r="E54" s="1">
        <v>9</v>
      </c>
    </row>
    <row r="55" spans="1:5" ht="19.5" customHeight="1">
      <c r="A55" s="1" t="s">
        <v>142</v>
      </c>
      <c r="B55" s="2" t="s">
        <v>44</v>
      </c>
      <c r="C55" s="2" t="s">
        <v>37</v>
      </c>
      <c r="D55" s="1" t="s">
        <v>38</v>
      </c>
      <c r="E55" s="1">
        <v>9</v>
      </c>
    </row>
    <row r="56" spans="1:5" ht="19.5" customHeight="1">
      <c r="A56" s="1" t="s">
        <v>143</v>
      </c>
      <c r="B56" s="6" t="s">
        <v>188</v>
      </c>
      <c r="C56" s="6" t="s">
        <v>187</v>
      </c>
      <c r="D56" s="1" t="s">
        <v>180</v>
      </c>
      <c r="E56" s="1">
        <v>9</v>
      </c>
    </row>
    <row r="57" spans="1:5" ht="19.5" customHeight="1">
      <c r="A57" s="1" t="s">
        <v>144</v>
      </c>
      <c r="B57" s="2" t="str">
        <f>UPPER("Turcsa Alexandru")</f>
        <v>TURCSA ALEXANDRU</v>
      </c>
      <c r="C57" s="2" t="str">
        <f>UPPER("Liceul Teoretic „Nicolae Bălcescu”, Cluj-Napoca")</f>
        <v>LICEUL TEORETIC „NICOLAE BĂLCESCU”, CLUJ-NAPOCA</v>
      </c>
      <c r="D57" s="1" t="s">
        <v>52</v>
      </c>
      <c r="E57" s="1">
        <v>9</v>
      </c>
    </row>
    <row r="58" spans="1:5" ht="19.5" customHeight="1">
      <c r="A58" s="1" t="s">
        <v>145</v>
      </c>
      <c r="B58" s="6" t="s">
        <v>189</v>
      </c>
      <c r="C58" s="6" t="s">
        <v>179</v>
      </c>
      <c r="D58" s="1" t="s">
        <v>180</v>
      </c>
      <c r="E58" s="1">
        <v>9</v>
      </c>
    </row>
    <row r="59" spans="1:5" ht="19.5" customHeight="1">
      <c r="A59" s="1" t="s">
        <v>146</v>
      </c>
      <c r="B59" s="2" t="s">
        <v>77</v>
      </c>
      <c r="C59" s="2" t="s">
        <v>76</v>
      </c>
      <c r="D59" s="1" t="s">
        <v>72</v>
      </c>
      <c r="E59" s="1" t="s">
        <v>26</v>
      </c>
    </row>
    <row r="60" spans="1:5" ht="19.5" customHeight="1">
      <c r="A60" s="1" t="s">
        <v>147</v>
      </c>
      <c r="B60" s="2" t="str">
        <f>UPPER("Băltărețu Ana")</f>
        <v>BĂLTĂREȚU ANA</v>
      </c>
      <c r="C60" s="2" t="str">
        <f>UPPER("Liceul de Informatică „Tiberiu Popoviciu”, Cluj-Napoca")</f>
        <v>LICEUL DE INFORMATICĂ „TIBERIU POPOVICIU”, CLUJ-NAPOCA</v>
      </c>
      <c r="D60" s="1" t="s">
        <v>52</v>
      </c>
      <c r="E60" s="1">
        <v>10</v>
      </c>
    </row>
    <row r="61" spans="1:5" ht="19.5" customHeight="1">
      <c r="A61" s="1" t="s">
        <v>148</v>
      </c>
      <c r="B61" s="2" t="str">
        <f>UPPER("Bogdan Tudor Alexandru")</f>
        <v>BOGDAN TUDOR ALEXANDRU</v>
      </c>
      <c r="C61" s="2" t="str">
        <f>UPPER("Liceul Teoretic „Lucian Blaga”, Cluj-Napoca")</f>
        <v>LICEUL TEORETIC „LUCIAN BLAGA”, CLUJ-NAPOCA</v>
      </c>
      <c r="D61" s="1" t="s">
        <v>52</v>
      </c>
      <c r="E61" s="1">
        <v>10</v>
      </c>
    </row>
    <row r="62" spans="1:5" ht="19.5" customHeight="1">
      <c r="A62" s="1" t="s">
        <v>149</v>
      </c>
      <c r="B62" s="6" t="s">
        <v>190</v>
      </c>
      <c r="C62" s="6" t="s">
        <v>179</v>
      </c>
      <c r="D62" s="1" t="s">
        <v>180</v>
      </c>
      <c r="E62" s="1">
        <v>10</v>
      </c>
    </row>
    <row r="63" spans="1:5" ht="19.5" customHeight="1">
      <c r="A63" s="1" t="s">
        <v>150</v>
      </c>
      <c r="B63" s="2" t="s">
        <v>224</v>
      </c>
      <c r="C63" s="2" t="s">
        <v>37</v>
      </c>
      <c r="D63" s="1" t="s">
        <v>38</v>
      </c>
      <c r="E63" s="1">
        <v>10</v>
      </c>
    </row>
    <row r="64" spans="1:5" ht="19.5" customHeight="1">
      <c r="A64" s="1" t="s">
        <v>151</v>
      </c>
      <c r="B64" s="2" t="s">
        <v>116</v>
      </c>
      <c r="C64" s="2" t="s">
        <v>113</v>
      </c>
      <c r="D64" s="1" t="s">
        <v>105</v>
      </c>
      <c r="E64" s="1">
        <v>10</v>
      </c>
    </row>
    <row r="65" spans="1:5" ht="19.5" customHeight="1">
      <c r="A65" s="1" t="s">
        <v>152</v>
      </c>
      <c r="B65" s="2" t="s">
        <v>59</v>
      </c>
      <c r="C65" s="2" t="s">
        <v>60</v>
      </c>
      <c r="D65" s="1" t="s">
        <v>56</v>
      </c>
      <c r="E65" s="1">
        <v>10</v>
      </c>
    </row>
    <row r="66" spans="1:5" ht="19.5" customHeight="1">
      <c r="A66" s="1" t="s">
        <v>153</v>
      </c>
      <c r="B66" s="2" t="s">
        <v>86</v>
      </c>
      <c r="C66" s="2" t="s">
        <v>76</v>
      </c>
      <c r="D66" s="1" t="s">
        <v>72</v>
      </c>
      <c r="E66" s="1" t="s">
        <v>29</v>
      </c>
    </row>
    <row r="67" spans="1:5" ht="19.5" customHeight="1">
      <c r="A67" s="1" t="s">
        <v>154</v>
      </c>
      <c r="B67" s="2" t="s">
        <v>82</v>
      </c>
      <c r="C67" s="2" t="s">
        <v>76</v>
      </c>
      <c r="D67" s="1" t="s">
        <v>72</v>
      </c>
      <c r="E67" s="1" t="s">
        <v>29</v>
      </c>
    </row>
    <row r="68" spans="1:5" ht="19.5" customHeight="1">
      <c r="A68" s="1" t="s">
        <v>155</v>
      </c>
      <c r="B68" s="2" t="s">
        <v>81</v>
      </c>
      <c r="C68" s="2" t="s">
        <v>76</v>
      </c>
      <c r="D68" s="1" t="s">
        <v>72</v>
      </c>
      <c r="E68" s="1">
        <v>10</v>
      </c>
    </row>
    <row r="69" spans="1:5" ht="19.5" customHeight="1">
      <c r="A69" s="1" t="s">
        <v>156</v>
      </c>
      <c r="B69" s="2" t="s">
        <v>53</v>
      </c>
      <c r="C69" s="2" t="str">
        <f>UPPER("Liceul Teoretic „Avram Iancu”, Cluj-Napoca")</f>
        <v>LICEUL TEORETIC „AVRAM IANCU”, CLUJ-NAPOCA</v>
      </c>
      <c r="D69" s="1" t="s">
        <v>52</v>
      </c>
      <c r="E69" s="1">
        <v>10</v>
      </c>
    </row>
    <row r="70" spans="1:5" ht="19.5" customHeight="1">
      <c r="A70" s="1" t="s">
        <v>157</v>
      </c>
      <c r="B70" s="2" t="s">
        <v>84</v>
      </c>
      <c r="C70" s="2" t="s">
        <v>76</v>
      </c>
      <c r="D70" s="1" t="s">
        <v>72</v>
      </c>
      <c r="E70" s="1" t="s">
        <v>29</v>
      </c>
    </row>
    <row r="71" spans="1:5" ht="19.5" customHeight="1">
      <c r="A71" s="1" t="s">
        <v>158</v>
      </c>
      <c r="B71" s="2" t="s">
        <v>115</v>
      </c>
      <c r="C71" s="2" t="s">
        <v>113</v>
      </c>
      <c r="D71" s="1" t="s">
        <v>105</v>
      </c>
      <c r="E71" s="1">
        <v>10</v>
      </c>
    </row>
    <row r="72" spans="1:5" ht="19.5" customHeight="1">
      <c r="A72" s="1" t="s">
        <v>159</v>
      </c>
      <c r="B72" s="2" t="s">
        <v>88</v>
      </c>
      <c r="C72" s="2" t="s">
        <v>76</v>
      </c>
      <c r="D72" s="1" t="s">
        <v>72</v>
      </c>
      <c r="E72" s="1" t="s">
        <v>29</v>
      </c>
    </row>
    <row r="73" spans="1:5" ht="19.5" customHeight="1">
      <c r="A73" s="1" t="s">
        <v>160</v>
      </c>
      <c r="B73" s="2" t="s">
        <v>83</v>
      </c>
      <c r="C73" s="2" t="s">
        <v>76</v>
      </c>
      <c r="D73" s="1" t="s">
        <v>72</v>
      </c>
      <c r="E73" s="1" t="s">
        <v>29</v>
      </c>
    </row>
    <row r="74" spans="1:5" ht="19.5" customHeight="1">
      <c r="A74" s="1" t="s">
        <v>161</v>
      </c>
      <c r="B74" s="2" t="str">
        <f>UPPER("Bratu Andrei")</f>
        <v>BRATU ANDREI</v>
      </c>
      <c r="C74" s="2" t="str">
        <f>UPPER("Colegiul Național „Mihai Viteazul ”, Turda")</f>
        <v>COLEGIUL NAȚIONAL „MIHAI VITEAZUL ”, TURDA</v>
      </c>
      <c r="D74" s="1" t="s">
        <v>52</v>
      </c>
      <c r="E74" s="1">
        <v>11</v>
      </c>
    </row>
    <row r="75" spans="1:5" ht="19.5" customHeight="1">
      <c r="A75" s="1" t="s">
        <v>162</v>
      </c>
      <c r="B75" s="2" t="s">
        <v>90</v>
      </c>
      <c r="C75" s="2" t="s">
        <v>76</v>
      </c>
      <c r="D75" s="1" t="s">
        <v>72</v>
      </c>
      <c r="E75" s="1" t="s">
        <v>31</v>
      </c>
    </row>
    <row r="76" spans="1:5" ht="19.5" customHeight="1">
      <c r="A76" s="1" t="s">
        <v>163</v>
      </c>
      <c r="B76" s="2" t="s">
        <v>96</v>
      </c>
      <c r="C76" s="2" t="s">
        <v>76</v>
      </c>
      <c r="D76" s="1" t="s">
        <v>72</v>
      </c>
      <c r="E76" s="1" t="s">
        <v>31</v>
      </c>
    </row>
    <row r="77" spans="1:5" ht="19.5" customHeight="1">
      <c r="A77" s="1" t="s">
        <v>164</v>
      </c>
      <c r="B77" s="6" t="s">
        <v>191</v>
      </c>
      <c r="C77" s="6" t="s">
        <v>179</v>
      </c>
      <c r="D77" s="1" t="s">
        <v>180</v>
      </c>
      <c r="E77" s="1">
        <v>11</v>
      </c>
    </row>
    <row r="78" spans="1:5" ht="19.5" customHeight="1">
      <c r="A78" s="1" t="s">
        <v>165</v>
      </c>
      <c r="B78" s="2" t="s">
        <v>15</v>
      </c>
      <c r="C78" s="2" t="s">
        <v>7</v>
      </c>
      <c r="D78" s="1" t="s">
        <v>8</v>
      </c>
      <c r="E78" s="1">
        <v>11</v>
      </c>
    </row>
    <row r="79" spans="1:5" ht="19.5" customHeight="1">
      <c r="A79" s="1" t="s">
        <v>166</v>
      </c>
      <c r="B79" s="2" t="s">
        <v>46</v>
      </c>
      <c r="C79" s="2" t="s">
        <v>37</v>
      </c>
      <c r="D79" s="1" t="s">
        <v>38</v>
      </c>
      <c r="E79" s="1">
        <v>11</v>
      </c>
    </row>
    <row r="80" spans="1:5" ht="19.5" customHeight="1">
      <c r="A80" s="1" t="s">
        <v>167</v>
      </c>
      <c r="B80" s="2" t="str">
        <f>UPPER("Horhat Răzvan")</f>
        <v>HORHAT RĂZVAN</v>
      </c>
      <c r="C80" s="2" t="str">
        <f>UPPER("Liceul Teoretic „Avram Iancu”, Cluj-Napoca")</f>
        <v>LICEUL TEORETIC „AVRAM IANCU”, CLUJ-NAPOCA</v>
      </c>
      <c r="D80" s="1" t="s">
        <v>52</v>
      </c>
      <c r="E80" s="1">
        <v>11</v>
      </c>
    </row>
    <row r="81" spans="1:5" ht="19.5" customHeight="1">
      <c r="A81" s="1" t="s">
        <v>168</v>
      </c>
      <c r="B81" s="2" t="s">
        <v>19</v>
      </c>
      <c r="C81" s="2" t="s">
        <v>20</v>
      </c>
      <c r="D81" s="1" t="s">
        <v>8</v>
      </c>
      <c r="E81" s="1">
        <v>11</v>
      </c>
    </row>
    <row r="82" spans="1:5" ht="19.5" customHeight="1">
      <c r="A82" s="1" t="s">
        <v>169</v>
      </c>
      <c r="B82" s="2" t="s">
        <v>94</v>
      </c>
      <c r="C82" s="2" t="s">
        <v>76</v>
      </c>
      <c r="D82" s="1" t="s">
        <v>72</v>
      </c>
      <c r="E82" s="1" t="s">
        <v>31</v>
      </c>
    </row>
    <row r="83" spans="1:5" ht="19.5" customHeight="1">
      <c r="A83" s="1" t="s">
        <v>170</v>
      </c>
      <c r="B83" s="6" t="s">
        <v>213</v>
      </c>
      <c r="C83" s="6" t="s">
        <v>11</v>
      </c>
      <c r="D83" s="1" t="s">
        <v>8</v>
      </c>
      <c r="E83" s="1">
        <v>11</v>
      </c>
    </row>
    <row r="84" spans="1:5" ht="19.5" customHeight="1">
      <c r="A84" s="1" t="s">
        <v>171</v>
      </c>
      <c r="B84" s="2" t="s">
        <v>223</v>
      </c>
      <c r="C84" s="2" t="s">
        <v>104</v>
      </c>
      <c r="D84" s="1" t="s">
        <v>105</v>
      </c>
      <c r="E84" s="1" t="s">
        <v>31</v>
      </c>
    </row>
    <row r="85" spans="1:5" ht="19.5" customHeight="1">
      <c r="A85" s="1" t="s">
        <v>172</v>
      </c>
      <c r="B85" s="2" t="s">
        <v>61</v>
      </c>
      <c r="C85" s="2" t="s">
        <v>55</v>
      </c>
      <c r="D85" s="1" t="s">
        <v>56</v>
      </c>
      <c r="E85" s="1">
        <v>11</v>
      </c>
    </row>
    <row r="86" spans="1:5" ht="19.5" customHeight="1">
      <c r="A86" s="1" t="s">
        <v>173</v>
      </c>
      <c r="B86" s="2" t="s">
        <v>92</v>
      </c>
      <c r="C86" s="2" t="s">
        <v>76</v>
      </c>
      <c r="D86" s="1" t="s">
        <v>72</v>
      </c>
      <c r="E86" s="1" t="s">
        <v>31</v>
      </c>
    </row>
    <row r="87" spans="1:5" ht="19.5" customHeight="1">
      <c r="A87" s="1" t="s">
        <v>174</v>
      </c>
      <c r="B87" s="2" t="s">
        <v>98</v>
      </c>
      <c r="C87" s="2" t="s">
        <v>76</v>
      </c>
      <c r="D87" s="1" t="s">
        <v>72</v>
      </c>
      <c r="E87" s="1" t="s">
        <v>31</v>
      </c>
    </row>
    <row r="88" spans="1:5" ht="19.5" customHeight="1">
      <c r="A88" s="1" t="s">
        <v>175</v>
      </c>
      <c r="B88" s="6" t="s">
        <v>192</v>
      </c>
      <c r="C88" s="6" t="s">
        <v>193</v>
      </c>
      <c r="D88" s="1" t="s">
        <v>180</v>
      </c>
      <c r="E88" s="1">
        <v>11</v>
      </c>
    </row>
    <row r="89" spans="1:5" ht="19.5" customHeight="1">
      <c r="A89" s="1" t="s">
        <v>176</v>
      </c>
      <c r="B89" s="2" t="s">
        <v>45</v>
      </c>
      <c r="C89" s="2" t="s">
        <v>37</v>
      </c>
      <c r="D89" s="1" t="s">
        <v>38</v>
      </c>
      <c r="E89" s="1">
        <v>11</v>
      </c>
    </row>
    <row r="90" spans="1:5" ht="19.5" customHeight="1">
      <c r="A90" s="1" t="s">
        <v>177</v>
      </c>
      <c r="B90" s="2" t="str">
        <f>UPPER("Bacoțiu Gabriel")</f>
        <v>BACOȚIU GABRIEL</v>
      </c>
      <c r="C90" s="2" t="str">
        <f>UPPER("Liceul Teoretic „Avram Iancu”, Cluj-Napoca")</f>
        <v>LICEUL TEORETIC „AVRAM IANCU”, CLUJ-NAPOCA</v>
      </c>
      <c r="D90" s="1" t="s">
        <v>52</v>
      </c>
      <c r="E90" s="1">
        <v>12</v>
      </c>
    </row>
    <row r="91" spans="1:5" ht="19.5" customHeight="1">
      <c r="A91" s="1" t="s">
        <v>196</v>
      </c>
      <c r="B91" s="2" t="s">
        <v>47</v>
      </c>
      <c r="C91" s="2" t="s">
        <v>48</v>
      </c>
      <c r="D91" s="1" t="s">
        <v>38</v>
      </c>
      <c r="E91" s="1">
        <v>12</v>
      </c>
    </row>
    <row r="92" spans="1:5" ht="19.5" customHeight="1">
      <c r="A92" s="1" t="s">
        <v>197</v>
      </c>
      <c r="B92" s="2" t="s">
        <v>62</v>
      </c>
      <c r="C92" s="2" t="s">
        <v>55</v>
      </c>
      <c r="D92" s="1" t="s">
        <v>56</v>
      </c>
      <c r="E92" s="1">
        <v>12</v>
      </c>
    </row>
    <row r="93" spans="1:5" ht="19.5" customHeight="1">
      <c r="A93" s="1" t="s">
        <v>198</v>
      </c>
      <c r="B93" s="2" t="s">
        <v>100</v>
      </c>
      <c r="C93" s="2" t="s">
        <v>76</v>
      </c>
      <c r="D93" s="1" t="s">
        <v>72</v>
      </c>
      <c r="E93" s="1">
        <v>12</v>
      </c>
    </row>
    <row r="94" spans="1:5" ht="19.5" customHeight="1">
      <c r="A94" s="1" t="s">
        <v>199</v>
      </c>
      <c r="B94" s="2" t="s">
        <v>118</v>
      </c>
      <c r="C94" s="2" t="s">
        <v>104</v>
      </c>
      <c r="D94" s="1" t="s">
        <v>105</v>
      </c>
      <c r="E94" s="1">
        <v>12</v>
      </c>
    </row>
    <row r="95" spans="1:5" ht="19.5" customHeight="1">
      <c r="A95" s="1" t="s">
        <v>200</v>
      </c>
      <c r="B95" s="2" t="s">
        <v>117</v>
      </c>
      <c r="C95" s="2" t="s">
        <v>113</v>
      </c>
      <c r="D95" s="1" t="s">
        <v>105</v>
      </c>
      <c r="E95" s="1">
        <v>12</v>
      </c>
    </row>
    <row r="96" spans="1:5" ht="19.5" customHeight="1">
      <c r="A96" s="1" t="s">
        <v>201</v>
      </c>
      <c r="B96" s="6" t="s">
        <v>194</v>
      </c>
      <c r="C96" s="6" t="s">
        <v>195</v>
      </c>
      <c r="D96" s="1" t="s">
        <v>180</v>
      </c>
      <c r="E96" s="1">
        <v>12</v>
      </c>
    </row>
    <row r="97" spans="1:5" ht="19.5" customHeight="1">
      <c r="A97" s="1" t="s">
        <v>202</v>
      </c>
      <c r="B97" s="2" t="s">
        <v>22</v>
      </c>
      <c r="C97" s="2" t="s">
        <v>23</v>
      </c>
      <c r="D97" s="1" t="s">
        <v>8</v>
      </c>
      <c r="E97" s="1">
        <v>12</v>
      </c>
    </row>
    <row r="98" spans="1:5" ht="19.5" customHeight="1">
      <c r="A98" s="1" t="s">
        <v>203</v>
      </c>
      <c r="B98" s="2" t="s">
        <v>50</v>
      </c>
      <c r="C98" s="2" t="s">
        <v>37</v>
      </c>
      <c r="D98" s="1" t="s">
        <v>38</v>
      </c>
      <c r="E98" s="1" t="s">
        <v>49</v>
      </c>
    </row>
    <row r="99" spans="1:5" ht="19.5" customHeight="1">
      <c r="A99" s="1" t="s">
        <v>204</v>
      </c>
      <c r="B99" s="2" t="str">
        <f>UPPER("Popovici Andrei Sorin")</f>
        <v>POPOVICI ANDREI SORIN</v>
      </c>
      <c r="C99" s="2" t="str">
        <f>UPPER("Seminarul Teologic Ortodox, Cluj-Napoca")</f>
        <v>SEMINARUL TEOLOGIC ORTODOX, CLUJ-NAPOCA</v>
      </c>
      <c r="D99" s="1" t="s">
        <v>52</v>
      </c>
      <c r="E99" s="1">
        <v>12</v>
      </c>
    </row>
    <row r="100" spans="1:5" ht="19.5" customHeight="1">
      <c r="A100" s="1" t="s">
        <v>205</v>
      </c>
      <c r="B100" s="2" t="s">
        <v>102</v>
      </c>
      <c r="C100" s="2" t="s">
        <v>76</v>
      </c>
      <c r="D100" s="1" t="s">
        <v>72</v>
      </c>
      <c r="E100" s="1">
        <v>12</v>
      </c>
    </row>
    <row r="101" spans="1:5" ht="19.5" customHeight="1">
      <c r="A101" s="1" t="s">
        <v>206</v>
      </c>
      <c r="B101" s="2" t="s">
        <v>65</v>
      </c>
      <c r="C101" s="2" t="s">
        <v>55</v>
      </c>
      <c r="D101" s="1" t="s">
        <v>56</v>
      </c>
      <c r="E101" s="1">
        <v>12</v>
      </c>
    </row>
    <row r="102" spans="1:5" ht="19.5" customHeight="1">
      <c r="A102" s="1" t="s">
        <v>207</v>
      </c>
      <c r="B102" s="2" t="s">
        <v>63</v>
      </c>
      <c r="C102" s="2" t="s">
        <v>55</v>
      </c>
      <c r="D102" s="1" t="s">
        <v>56</v>
      </c>
      <c r="E102" s="1">
        <v>12</v>
      </c>
    </row>
    <row r="103" spans="1:5">
      <c r="A103" s="1" t="s">
        <v>214</v>
      </c>
      <c r="B103" s="2" t="s">
        <v>64</v>
      </c>
      <c r="C103" s="2" t="s">
        <v>55</v>
      </c>
      <c r="D103" s="1" t="s">
        <v>56</v>
      </c>
      <c r="E103" s="1">
        <v>12</v>
      </c>
    </row>
  </sheetData>
  <sortState ref="B11:F103">
    <sortCondition ref="E11:E103"/>
    <sortCondition ref="B11:B103"/>
  </sortState>
  <mergeCells count="1">
    <mergeCell ref="A8:D8"/>
  </mergeCells>
  <pageMargins left="0.19685039370078741" right="0.19685039370078741" top="0.15748031496062992" bottom="0.15748031496062992" header="0.11811023622047245" footer="0.19685039370078741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6:E26"/>
  <sheetViews>
    <sheetView workbookViewId="0">
      <selection sqref="A1:XFD9"/>
    </sheetView>
  </sheetViews>
  <sheetFormatPr defaultRowHeight="15"/>
  <cols>
    <col min="1" max="1" width="6.85546875" bestFit="1" customWidth="1"/>
    <col min="2" max="2" width="35.85546875" bestFit="1" customWidth="1"/>
    <col min="3" max="3" width="70.42578125" bestFit="1" customWidth="1"/>
    <col min="4" max="4" width="13.7109375" bestFit="1" customWidth="1"/>
    <col min="5" max="5" width="5.85546875" bestFit="1" customWidth="1"/>
  </cols>
  <sheetData>
    <row r="6" spans="1:5" s="3" customFormat="1" ht="15.75">
      <c r="A6" s="3" t="s">
        <v>212</v>
      </c>
    </row>
    <row r="7" spans="1:5" s="3" customFormat="1" ht="15.75"/>
    <row r="8" spans="1:5" s="7" customFormat="1" ht="18.75">
      <c r="A8" s="9" t="s">
        <v>215</v>
      </c>
      <c r="B8" s="9"/>
      <c r="C8" s="9"/>
      <c r="D8" s="9"/>
      <c r="E8" s="9"/>
    </row>
    <row r="9" spans="1:5" ht="18.75">
      <c r="A9" s="10" t="s">
        <v>217</v>
      </c>
      <c r="B9" s="10"/>
      <c r="C9" s="10"/>
      <c r="D9" s="10"/>
      <c r="E9" s="10"/>
    </row>
    <row r="10" spans="1:5" ht="18.75">
      <c r="A10" s="8"/>
      <c r="B10" s="8"/>
      <c r="C10" s="8"/>
      <c r="D10" s="8"/>
      <c r="E10" s="8"/>
    </row>
    <row r="11" spans="1:5" s="4" customFormat="1" ht="22.5" customHeight="1">
      <c r="A11" s="1" t="s">
        <v>209</v>
      </c>
      <c r="B11" s="1" t="s">
        <v>211</v>
      </c>
      <c r="C11" s="1" t="s">
        <v>2</v>
      </c>
      <c r="D11" s="1" t="s">
        <v>3</v>
      </c>
      <c r="E11" s="1" t="s">
        <v>4</v>
      </c>
    </row>
    <row r="12" spans="1:5" ht="22.5" customHeight="1">
      <c r="A12" s="1">
        <v>1</v>
      </c>
      <c r="B12" s="2" t="s">
        <v>25</v>
      </c>
      <c r="C12" s="2" t="s">
        <v>11</v>
      </c>
      <c r="D12" s="1" t="s">
        <v>8</v>
      </c>
      <c r="E12" s="1">
        <v>5</v>
      </c>
    </row>
    <row r="13" spans="1:5" ht="22.5" customHeight="1">
      <c r="A13" s="1">
        <v>2</v>
      </c>
      <c r="B13" s="2" t="s">
        <v>66</v>
      </c>
      <c r="C13" s="2" t="s">
        <v>67</v>
      </c>
      <c r="D13" s="1" t="s">
        <v>56</v>
      </c>
      <c r="E13" s="1">
        <v>5</v>
      </c>
    </row>
    <row r="14" spans="1:5" ht="22.5" customHeight="1">
      <c r="A14" s="1">
        <v>3</v>
      </c>
      <c r="B14" s="2" t="str">
        <f>UPPER("Ursache Matei")</f>
        <v>URSACHE MATEI</v>
      </c>
      <c r="C14" s="2" t="s">
        <v>51</v>
      </c>
      <c r="D14" s="1" t="s">
        <v>52</v>
      </c>
      <c r="E14" s="1">
        <v>5</v>
      </c>
    </row>
    <row r="15" spans="1:5" ht="22.5" customHeight="1">
      <c r="A15" s="1">
        <v>4</v>
      </c>
      <c r="B15" s="2" t="s">
        <v>68</v>
      </c>
      <c r="C15" s="2" t="s">
        <v>60</v>
      </c>
      <c r="D15" s="1" t="s">
        <v>56</v>
      </c>
      <c r="E15" s="1">
        <v>6</v>
      </c>
    </row>
    <row r="16" spans="1:5" ht="22.5" customHeight="1">
      <c r="A16" s="1">
        <v>5</v>
      </c>
      <c r="B16" s="2" t="s">
        <v>103</v>
      </c>
      <c r="C16" s="2" t="s">
        <v>104</v>
      </c>
      <c r="D16" s="1" t="s">
        <v>105</v>
      </c>
      <c r="E16" s="1">
        <v>6</v>
      </c>
    </row>
    <row r="17" spans="1:5" ht="22.5" customHeight="1">
      <c r="A17" s="1">
        <v>6</v>
      </c>
      <c r="B17" s="2" t="str">
        <f>UPPER("Zeriu Bogdan")</f>
        <v>ZERIU BOGDAN</v>
      </c>
      <c r="C17" s="2" t="str">
        <f>UPPER("Liceul de Informatică „Tiberiu Popoviciu”, Cluj-Napoca")</f>
        <v>LICEUL DE INFORMATICĂ „TIBERIU POPOVICIU”, CLUJ-NAPOCA</v>
      </c>
      <c r="D17" s="1" t="s">
        <v>52</v>
      </c>
      <c r="E17" s="1">
        <v>6</v>
      </c>
    </row>
    <row r="18" spans="1:5" ht="22.5" customHeight="1">
      <c r="A18" s="1">
        <v>7</v>
      </c>
      <c r="B18" s="6" t="s">
        <v>183</v>
      </c>
      <c r="C18" s="6" t="s">
        <v>179</v>
      </c>
      <c r="D18" s="1" t="s">
        <v>180</v>
      </c>
      <c r="E18" s="1">
        <v>7</v>
      </c>
    </row>
    <row r="19" spans="1:5" ht="22.5" customHeight="1">
      <c r="A19" s="1">
        <v>8</v>
      </c>
      <c r="B19" s="2" t="s">
        <v>32</v>
      </c>
      <c r="C19" s="2" t="s">
        <v>11</v>
      </c>
      <c r="D19" s="1" t="s">
        <v>8</v>
      </c>
      <c r="E19" s="1">
        <v>7</v>
      </c>
    </row>
    <row r="20" spans="1:5" ht="22.5" customHeight="1">
      <c r="A20" s="1">
        <v>9</v>
      </c>
      <c r="B20" s="2" t="s">
        <v>106</v>
      </c>
      <c r="C20" s="2" t="s">
        <v>104</v>
      </c>
      <c r="D20" s="1" t="s">
        <v>105</v>
      </c>
      <c r="E20" s="1">
        <v>7</v>
      </c>
    </row>
    <row r="21" spans="1:5" ht="22.5" customHeight="1">
      <c r="A21" s="1">
        <v>10</v>
      </c>
      <c r="B21" s="2" t="s">
        <v>69</v>
      </c>
      <c r="C21" s="2" t="s">
        <v>60</v>
      </c>
      <c r="D21" s="1" t="s">
        <v>56</v>
      </c>
      <c r="E21" s="1">
        <v>8</v>
      </c>
    </row>
    <row r="22" spans="1:5" ht="22.5" customHeight="1">
      <c r="A22" s="1">
        <v>11</v>
      </c>
      <c r="B22" s="6" t="s">
        <v>184</v>
      </c>
      <c r="C22" s="6" t="s">
        <v>179</v>
      </c>
      <c r="D22" s="1" t="s">
        <v>180</v>
      </c>
      <c r="E22" s="1">
        <v>8</v>
      </c>
    </row>
    <row r="23" spans="1:5" ht="22.5" customHeight="1">
      <c r="A23" s="1">
        <v>12</v>
      </c>
      <c r="B23" s="2" t="str">
        <f>UPPER("Râpeanu George")</f>
        <v>RÂPEANU GEORGE</v>
      </c>
      <c r="C23" s="2" t="str">
        <f>UPPER("Colegiul Național „Emil Racoviță”, Cluj-Napoca")</f>
        <v>COLEGIUL NAȚIONAL „EMIL RACOVIȚĂ”, CLUJ-NAPOCA</v>
      </c>
      <c r="D23" s="1" t="s">
        <v>52</v>
      </c>
      <c r="E23" s="1">
        <v>8</v>
      </c>
    </row>
    <row r="24" spans="1:5" ht="22.5" customHeight="1">
      <c r="A24" s="1">
        <v>13</v>
      </c>
      <c r="B24" s="2" t="s">
        <v>74</v>
      </c>
      <c r="C24" s="2" t="s">
        <v>71</v>
      </c>
      <c r="D24" s="1" t="s">
        <v>72</v>
      </c>
      <c r="E24" s="1" t="s">
        <v>24</v>
      </c>
    </row>
    <row r="25" spans="1:5" ht="20.25" customHeight="1"/>
    <row r="26" spans="1:5" ht="20.25" customHeight="1"/>
  </sheetData>
  <mergeCells count="2">
    <mergeCell ref="A8:E8"/>
    <mergeCell ref="A9:E9"/>
  </mergeCells>
  <pageMargins left="0.19685039370078741" right="0.19685039370078741" top="0.35433070866141736" bottom="0.35433070866141736" header="0.11811023622047245" footer="0.11811023622047245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6:E27"/>
  <sheetViews>
    <sheetView workbookViewId="0">
      <selection activeCell="B17" sqref="B17"/>
    </sheetView>
  </sheetViews>
  <sheetFormatPr defaultRowHeight="15"/>
  <cols>
    <col min="1" max="1" width="6.85546875" bestFit="1" customWidth="1"/>
    <col min="2" max="2" width="38.85546875" bestFit="1" customWidth="1"/>
    <col min="3" max="3" width="61.140625" bestFit="1" customWidth="1"/>
    <col min="4" max="4" width="21.42578125" bestFit="1" customWidth="1"/>
    <col min="5" max="5" width="5.85546875" bestFit="1" customWidth="1"/>
  </cols>
  <sheetData>
    <row r="6" spans="1:5" s="3" customFormat="1" ht="15.75">
      <c r="A6" s="3" t="s">
        <v>212</v>
      </c>
    </row>
    <row r="7" spans="1:5" s="3" customFormat="1" ht="15.75"/>
    <row r="8" spans="1:5" s="7" customFormat="1" ht="18.75">
      <c r="A8" s="9" t="s">
        <v>215</v>
      </c>
      <c r="B8" s="9"/>
      <c r="C8" s="9"/>
      <c r="D8" s="9"/>
      <c r="E8" s="9"/>
    </row>
    <row r="9" spans="1:5" ht="18.75">
      <c r="A9" s="10" t="s">
        <v>218</v>
      </c>
      <c r="B9" s="10"/>
      <c r="C9" s="10"/>
      <c r="D9" s="10"/>
      <c r="E9" s="10"/>
    </row>
    <row r="11" spans="1:5" s="4" customFormat="1" ht="15.75">
      <c r="A11" s="1" t="s">
        <v>209</v>
      </c>
      <c r="B11" s="1" t="s">
        <v>1</v>
      </c>
      <c r="C11" s="1" t="s">
        <v>2</v>
      </c>
      <c r="D11" s="1" t="s">
        <v>3</v>
      </c>
      <c r="E11" s="1" t="s">
        <v>4</v>
      </c>
    </row>
    <row r="12" spans="1:5" ht="21" customHeight="1">
      <c r="A12" s="1">
        <v>1</v>
      </c>
      <c r="B12" s="2" t="s">
        <v>70</v>
      </c>
      <c r="C12" s="2" t="s">
        <v>71</v>
      </c>
      <c r="D12" s="1" t="s">
        <v>72</v>
      </c>
      <c r="E12" s="1" t="s">
        <v>16</v>
      </c>
    </row>
    <row r="13" spans="1:5" ht="21" customHeight="1">
      <c r="A13" s="1">
        <v>2</v>
      </c>
      <c r="B13" s="2" t="s">
        <v>27</v>
      </c>
      <c r="C13" s="2" t="s">
        <v>28</v>
      </c>
      <c r="D13" s="1" t="s">
        <v>8</v>
      </c>
      <c r="E13" s="1">
        <v>5</v>
      </c>
    </row>
    <row r="14" spans="1:5" ht="21" customHeight="1">
      <c r="A14" s="1">
        <v>3</v>
      </c>
      <c r="B14" s="2" t="s">
        <v>33</v>
      </c>
      <c r="C14" s="2" t="s">
        <v>34</v>
      </c>
      <c r="D14" s="1" t="s">
        <v>35</v>
      </c>
      <c r="E14" s="1">
        <v>5</v>
      </c>
    </row>
    <row r="15" spans="1:5" ht="21" customHeight="1">
      <c r="A15" s="1">
        <v>4</v>
      </c>
      <c r="B15" s="6" t="s">
        <v>178</v>
      </c>
      <c r="C15" s="6" t="s">
        <v>208</v>
      </c>
      <c r="D15" s="1" t="s">
        <v>180</v>
      </c>
      <c r="E15" s="1">
        <v>5</v>
      </c>
    </row>
    <row r="16" spans="1:5" ht="21" customHeight="1">
      <c r="A16" s="1">
        <v>5</v>
      </c>
      <c r="B16" s="6" t="s">
        <v>181</v>
      </c>
      <c r="C16" s="6" t="s">
        <v>182</v>
      </c>
      <c r="D16" s="1" t="s">
        <v>180</v>
      </c>
      <c r="E16" s="1">
        <v>6</v>
      </c>
    </row>
    <row r="17" spans="1:5" ht="21" customHeight="1">
      <c r="A17" s="1">
        <v>6</v>
      </c>
      <c r="B17" s="2" t="s">
        <v>36</v>
      </c>
      <c r="C17" s="2" t="s">
        <v>37</v>
      </c>
      <c r="D17" s="1" t="s">
        <v>38</v>
      </c>
      <c r="E17" s="1">
        <v>6</v>
      </c>
    </row>
    <row r="18" spans="1:5" ht="21" customHeight="1">
      <c r="A18" s="1">
        <v>7</v>
      </c>
      <c r="B18" s="2" t="s">
        <v>30</v>
      </c>
      <c r="C18" s="2" t="s">
        <v>11</v>
      </c>
      <c r="D18" s="1" t="s">
        <v>8</v>
      </c>
      <c r="E18" s="1">
        <v>6</v>
      </c>
    </row>
    <row r="19" spans="1:5" ht="21" customHeight="1">
      <c r="A19" s="1">
        <v>8</v>
      </c>
      <c r="B19" s="2" t="s">
        <v>39</v>
      </c>
      <c r="C19" s="2" t="s">
        <v>40</v>
      </c>
      <c r="D19" s="1" t="s">
        <v>35</v>
      </c>
      <c r="E19" s="1">
        <v>7</v>
      </c>
    </row>
    <row r="20" spans="1:5" ht="21" customHeight="1">
      <c r="A20" s="1">
        <v>9</v>
      </c>
      <c r="B20" s="2" t="s">
        <v>107</v>
      </c>
      <c r="C20" s="2" t="s">
        <v>108</v>
      </c>
      <c r="D20" s="1" t="s">
        <v>105</v>
      </c>
      <c r="E20" s="1">
        <v>7</v>
      </c>
    </row>
    <row r="21" spans="1:5" ht="21" customHeight="1">
      <c r="A21" s="1">
        <v>10</v>
      </c>
      <c r="B21" s="2" t="s">
        <v>41</v>
      </c>
      <c r="C21" s="2" t="s">
        <v>37</v>
      </c>
      <c r="D21" s="1" t="s">
        <v>38</v>
      </c>
      <c r="E21" s="1">
        <v>8</v>
      </c>
    </row>
    <row r="22" spans="1:5" ht="21" customHeight="1">
      <c r="A22" s="1">
        <v>11</v>
      </c>
      <c r="B22" s="2" t="s">
        <v>109</v>
      </c>
      <c r="C22" s="2" t="s">
        <v>104</v>
      </c>
      <c r="D22" s="1" t="s">
        <v>105</v>
      </c>
      <c r="E22" s="1">
        <v>8</v>
      </c>
    </row>
    <row r="23" spans="1:5" ht="21" customHeight="1">
      <c r="A23" s="1">
        <v>12</v>
      </c>
      <c r="B23" s="2" t="s">
        <v>110</v>
      </c>
      <c r="C23" s="2" t="s">
        <v>111</v>
      </c>
      <c r="D23" s="1" t="s">
        <v>105</v>
      </c>
      <c r="E23" s="1">
        <v>8</v>
      </c>
    </row>
    <row r="24" spans="1:5" ht="21" customHeight="1">
      <c r="A24" s="1">
        <v>13</v>
      </c>
      <c r="B24" s="2" t="s">
        <v>73</v>
      </c>
      <c r="C24" s="2" t="s">
        <v>71</v>
      </c>
      <c r="D24" s="1" t="s">
        <v>72</v>
      </c>
      <c r="E24" s="1" t="s">
        <v>24</v>
      </c>
    </row>
    <row r="25" spans="1:5" ht="18.75" customHeight="1"/>
    <row r="26" spans="1:5" ht="18.75" customHeight="1"/>
    <row r="27" spans="1:5" ht="18.75" customHeight="1"/>
  </sheetData>
  <mergeCells count="2">
    <mergeCell ref="A8:E8"/>
    <mergeCell ref="A9:E9"/>
  </mergeCells>
  <pageMargins left="0.19685039370078741" right="0.19685039370078741" top="0.35433070866141736" bottom="0.35433070866141736" header="0.11811023622047245" footer="0.11811023622047245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6:E35"/>
  <sheetViews>
    <sheetView tabSelected="1" topLeftCell="A10" workbookViewId="0">
      <selection activeCell="B23" sqref="B23"/>
    </sheetView>
  </sheetViews>
  <sheetFormatPr defaultRowHeight="15"/>
  <cols>
    <col min="1" max="1" width="6.140625" customWidth="1"/>
    <col min="2" max="2" width="36.42578125" bestFit="1" customWidth="1"/>
    <col min="3" max="3" width="65.42578125" customWidth="1"/>
    <col min="4" max="4" width="21.140625" bestFit="1" customWidth="1"/>
    <col min="5" max="5" width="5.85546875" bestFit="1" customWidth="1"/>
  </cols>
  <sheetData>
    <row r="6" spans="1:5" s="3" customFormat="1" ht="15.75">
      <c r="A6" s="3" t="s">
        <v>212</v>
      </c>
    </row>
    <row r="7" spans="1:5" s="3" customFormat="1" ht="15.75"/>
    <row r="8" spans="1:5" s="7" customFormat="1" ht="18.75">
      <c r="A8" s="9" t="s">
        <v>215</v>
      </c>
      <c r="B8" s="9"/>
      <c r="C8" s="9"/>
      <c r="D8" s="9"/>
      <c r="E8" s="9"/>
    </row>
    <row r="9" spans="1:5" ht="18.75">
      <c r="A9" s="10" t="s">
        <v>219</v>
      </c>
      <c r="B9" s="10"/>
      <c r="C9" s="10"/>
      <c r="D9" s="10"/>
      <c r="E9" s="10"/>
    </row>
    <row r="11" spans="1:5" s="4" customFormat="1" ht="16.5" customHeight="1">
      <c r="A11" s="1" t="s">
        <v>216</v>
      </c>
      <c r="B11" s="1" t="s">
        <v>210</v>
      </c>
      <c r="C11" s="1" t="s">
        <v>2</v>
      </c>
      <c r="D11" s="1" t="s">
        <v>3</v>
      </c>
      <c r="E11" s="1" t="s">
        <v>4</v>
      </c>
    </row>
    <row r="12" spans="1:5" ht="20.25" customHeight="1">
      <c r="A12" s="1">
        <v>1</v>
      </c>
      <c r="B12" s="2" t="s">
        <v>6</v>
      </c>
      <c r="C12" s="2" t="s">
        <v>7</v>
      </c>
      <c r="D12" s="1" t="s">
        <v>8</v>
      </c>
      <c r="E12" s="1">
        <v>9</v>
      </c>
    </row>
    <row r="13" spans="1:5" ht="20.25" customHeight="1">
      <c r="A13" s="1">
        <v>2</v>
      </c>
      <c r="B13" s="2" t="s">
        <v>58</v>
      </c>
      <c r="C13" s="2" t="s">
        <v>55</v>
      </c>
      <c r="D13" s="1" t="s">
        <v>56</v>
      </c>
      <c r="E13" s="1">
        <v>9</v>
      </c>
    </row>
    <row r="14" spans="1:5" ht="20.25" customHeight="1">
      <c r="A14" s="1">
        <v>3</v>
      </c>
      <c r="B14" s="2" t="s">
        <v>44</v>
      </c>
      <c r="C14" s="2" t="s">
        <v>37</v>
      </c>
      <c r="D14" s="1" t="s">
        <v>38</v>
      </c>
      <c r="E14" s="1">
        <v>9</v>
      </c>
    </row>
    <row r="15" spans="1:5" ht="20.25" customHeight="1">
      <c r="A15" s="1">
        <v>4</v>
      </c>
      <c r="B15" s="6" t="s">
        <v>188</v>
      </c>
      <c r="C15" s="6" t="s">
        <v>187</v>
      </c>
      <c r="D15" s="1" t="s">
        <v>180</v>
      </c>
      <c r="E15" s="1">
        <v>9</v>
      </c>
    </row>
    <row r="16" spans="1:5" ht="20.25" customHeight="1">
      <c r="A16" s="1">
        <v>5</v>
      </c>
      <c r="B16" s="2" t="str">
        <f>UPPER("Turcsa Alexandru")</f>
        <v>TURCSA ALEXANDRU</v>
      </c>
      <c r="C16" s="2" t="str">
        <f>UPPER("Liceul Teoretic „Nicolae Bălcescu”, Cluj-Napoca")</f>
        <v>LICEUL TEORETIC „NICOLAE BĂLCESCU”, CLUJ-NAPOCA</v>
      </c>
      <c r="D16" s="1" t="s">
        <v>52</v>
      </c>
      <c r="E16" s="1">
        <v>9</v>
      </c>
    </row>
    <row r="17" spans="1:5" ht="20.25" customHeight="1">
      <c r="A17" s="1">
        <v>6</v>
      </c>
      <c r="B17" s="6" t="s">
        <v>189</v>
      </c>
      <c r="C17" s="6" t="s">
        <v>179</v>
      </c>
      <c r="D17" s="1" t="s">
        <v>180</v>
      </c>
      <c r="E17" s="1">
        <v>9</v>
      </c>
    </row>
    <row r="18" spans="1:5" ht="20.25" customHeight="1">
      <c r="A18" s="1">
        <v>7</v>
      </c>
      <c r="B18" s="2" t="s">
        <v>77</v>
      </c>
      <c r="C18" s="2" t="s">
        <v>76</v>
      </c>
      <c r="D18" s="1" t="s">
        <v>72</v>
      </c>
      <c r="E18" s="1" t="s">
        <v>26</v>
      </c>
    </row>
    <row r="19" spans="1:5" ht="20.25" customHeight="1">
      <c r="A19" s="1">
        <v>8</v>
      </c>
      <c r="B19" s="2" t="str">
        <f>UPPER("Băltărețu Ana")</f>
        <v>BĂLTĂREȚU ANA</v>
      </c>
      <c r="C19" s="2" t="str">
        <f>UPPER("Liceul de Informatică „Tib. Popoviciu”, Cluj-Napoca")</f>
        <v>LICEUL DE INFORMATICĂ „TIB. POPOVICIU”, CLUJ-NAPOCA</v>
      </c>
      <c r="D19" s="1" t="s">
        <v>52</v>
      </c>
      <c r="E19" s="1">
        <v>10</v>
      </c>
    </row>
    <row r="20" spans="1:5" ht="20.25" customHeight="1">
      <c r="A20" s="1">
        <v>9</v>
      </c>
      <c r="B20" s="2" t="str">
        <f>UPPER("Bogdan Tudor Alexandru")</f>
        <v>BOGDAN TUDOR ALEXANDRU</v>
      </c>
      <c r="C20" s="2" t="str">
        <f>UPPER("Liceul Teoretic „Lucian Blaga”, Cluj-Napoca")</f>
        <v>LICEUL TEORETIC „LUCIAN BLAGA”, CLUJ-NAPOCA</v>
      </c>
      <c r="D20" s="1" t="s">
        <v>52</v>
      </c>
      <c r="E20" s="1">
        <v>10</v>
      </c>
    </row>
    <row r="21" spans="1:5" ht="20.25" customHeight="1">
      <c r="A21" s="1">
        <v>10</v>
      </c>
      <c r="B21" s="6" t="s">
        <v>190</v>
      </c>
      <c r="C21" s="6" t="s">
        <v>179</v>
      </c>
      <c r="D21" s="1" t="s">
        <v>180</v>
      </c>
      <c r="E21" s="1">
        <v>10</v>
      </c>
    </row>
    <row r="22" spans="1:5" ht="20.25" customHeight="1">
      <c r="A22" s="1">
        <v>11</v>
      </c>
      <c r="B22" s="2" t="s">
        <v>224</v>
      </c>
      <c r="C22" s="2" t="s">
        <v>37</v>
      </c>
      <c r="D22" s="1" t="s">
        <v>38</v>
      </c>
      <c r="E22" s="1">
        <v>10</v>
      </c>
    </row>
    <row r="23" spans="1:5" ht="20.25" customHeight="1">
      <c r="A23" s="1">
        <v>12</v>
      </c>
      <c r="B23" s="2" t="s">
        <v>61</v>
      </c>
      <c r="C23" s="2" t="s">
        <v>55</v>
      </c>
      <c r="D23" s="1" t="s">
        <v>56</v>
      </c>
      <c r="E23" s="1">
        <v>11</v>
      </c>
    </row>
    <row r="24" spans="1:5" ht="20.25" customHeight="1">
      <c r="A24" s="1">
        <v>13</v>
      </c>
      <c r="B24" s="2" t="s">
        <v>92</v>
      </c>
      <c r="C24" s="2" t="s">
        <v>76</v>
      </c>
      <c r="D24" s="1" t="s">
        <v>72</v>
      </c>
      <c r="E24" s="1" t="s">
        <v>31</v>
      </c>
    </row>
    <row r="25" spans="1:5" ht="20.25" customHeight="1">
      <c r="A25" s="1">
        <v>14</v>
      </c>
      <c r="B25" s="2" t="s">
        <v>98</v>
      </c>
      <c r="C25" s="2" t="s">
        <v>76</v>
      </c>
      <c r="D25" s="1" t="s">
        <v>72</v>
      </c>
      <c r="E25" s="1" t="s">
        <v>31</v>
      </c>
    </row>
    <row r="26" spans="1:5" ht="20.25" customHeight="1">
      <c r="A26" s="1">
        <v>15</v>
      </c>
      <c r="B26" s="6" t="s">
        <v>192</v>
      </c>
      <c r="C26" s="6" t="s">
        <v>193</v>
      </c>
      <c r="D26" s="1" t="s">
        <v>180</v>
      </c>
      <c r="E26" s="1">
        <v>11</v>
      </c>
    </row>
    <row r="27" spans="1:5" ht="20.25" customHeight="1">
      <c r="A27" s="1">
        <v>16</v>
      </c>
      <c r="B27" s="2" t="s">
        <v>45</v>
      </c>
      <c r="C27" s="2" t="s">
        <v>37</v>
      </c>
      <c r="D27" s="1" t="s">
        <v>38</v>
      </c>
      <c r="E27" s="1">
        <v>11</v>
      </c>
    </row>
    <row r="28" spans="1:5" ht="20.25" customHeight="1">
      <c r="A28" s="1">
        <v>17</v>
      </c>
      <c r="B28" s="2" t="s">
        <v>63</v>
      </c>
      <c r="C28" s="2" t="s">
        <v>55</v>
      </c>
      <c r="D28" s="1" t="s">
        <v>56</v>
      </c>
      <c r="E28" s="1">
        <v>12</v>
      </c>
    </row>
    <row r="29" spans="1:5" ht="20.25" customHeight="1">
      <c r="A29" s="1">
        <v>18</v>
      </c>
      <c r="B29" s="2" t="s">
        <v>64</v>
      </c>
      <c r="C29" s="2" t="s">
        <v>55</v>
      </c>
      <c r="D29" s="1" t="s">
        <v>56</v>
      </c>
      <c r="E29" s="1">
        <v>12</v>
      </c>
    </row>
    <row r="30" spans="1:5" ht="19.5" customHeight="1"/>
    <row r="31" spans="1:5" ht="19.5" customHeight="1"/>
    <row r="32" spans="1:5" ht="19.5" customHeight="1"/>
    <row r="33" ht="19.5" customHeight="1"/>
    <row r="34" ht="19.5" customHeight="1"/>
    <row r="35" ht="19.5" customHeight="1"/>
  </sheetData>
  <mergeCells count="2">
    <mergeCell ref="A8:E8"/>
    <mergeCell ref="A9:E9"/>
  </mergeCells>
  <pageMargins left="0.19685039370078741" right="0.19685039370078741" top="0.35433070866141736" bottom="0.35433070866141736" header="0.11811023622047245" footer="0.11811023622047245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6:E51"/>
  <sheetViews>
    <sheetView topLeftCell="A16" workbookViewId="0">
      <selection activeCell="G21" sqref="G21"/>
    </sheetView>
  </sheetViews>
  <sheetFormatPr defaultRowHeight="15"/>
  <cols>
    <col min="1" max="1" width="4.42578125" customWidth="1"/>
    <col min="2" max="2" width="43.28515625" customWidth="1"/>
    <col min="3" max="3" width="60.140625" customWidth="1"/>
    <col min="4" max="4" width="21.140625" bestFit="1" customWidth="1"/>
    <col min="5" max="5" width="5.85546875" bestFit="1" customWidth="1"/>
  </cols>
  <sheetData>
    <row r="6" spans="1:5" s="3" customFormat="1" ht="15.75">
      <c r="A6" s="3" t="s">
        <v>212</v>
      </c>
    </row>
    <row r="7" spans="1:5" s="3" customFormat="1" ht="15.75"/>
    <row r="8" spans="1:5" s="7" customFormat="1" ht="18.75">
      <c r="A8" s="9" t="s">
        <v>215</v>
      </c>
      <c r="B8" s="9"/>
      <c r="C8" s="9"/>
      <c r="D8" s="9"/>
      <c r="E8" s="9"/>
    </row>
    <row r="9" spans="1:5" ht="18.75">
      <c r="A9" s="10" t="s">
        <v>221</v>
      </c>
      <c r="B9" s="10"/>
      <c r="C9" s="10"/>
      <c r="D9" s="10"/>
      <c r="E9" s="10"/>
    </row>
    <row r="11" spans="1:5" s="4" customFormat="1" ht="16.5" customHeight="1">
      <c r="A11" s="1" t="s">
        <v>209</v>
      </c>
      <c r="B11" s="1" t="s">
        <v>1</v>
      </c>
      <c r="C11" s="1" t="s">
        <v>2</v>
      </c>
      <c r="D11" s="1" t="s">
        <v>3</v>
      </c>
      <c r="E11" s="1" t="s">
        <v>4</v>
      </c>
    </row>
    <row r="12" spans="1:5" ht="16.5" customHeight="1">
      <c r="A12" s="1">
        <v>1</v>
      </c>
      <c r="B12" s="2" t="s">
        <v>112</v>
      </c>
      <c r="C12" s="2" t="s">
        <v>113</v>
      </c>
      <c r="D12" s="1" t="s">
        <v>105</v>
      </c>
      <c r="E12" s="1">
        <v>9</v>
      </c>
    </row>
    <row r="13" spans="1:5" ht="16.5" customHeight="1">
      <c r="A13" s="1">
        <v>2</v>
      </c>
      <c r="B13" s="2" t="str">
        <f>UPPER("Marin Ciprian")</f>
        <v>MARIN CIPRIAN</v>
      </c>
      <c r="C13" s="2" t="str">
        <f>UPPER("Colegiul Național „Emil Racoviță”,Cluj-Napoca")</f>
        <v>COLEGIUL NAȚIONAL „EMIL RACOVIȚĂ”,CLUJ-NAPOCA</v>
      </c>
      <c r="D13" s="1" t="s">
        <v>52</v>
      </c>
      <c r="E13" s="1">
        <v>9</v>
      </c>
    </row>
    <row r="14" spans="1:5" ht="16.5" customHeight="1">
      <c r="A14" s="1">
        <v>3</v>
      </c>
      <c r="B14" s="2" t="s">
        <v>78</v>
      </c>
      <c r="C14" s="2" t="s">
        <v>76</v>
      </c>
      <c r="D14" s="1" t="s">
        <v>72</v>
      </c>
      <c r="E14" s="1" t="s">
        <v>26</v>
      </c>
    </row>
    <row r="15" spans="1:5" ht="16.5" customHeight="1">
      <c r="A15" s="1">
        <v>4</v>
      </c>
      <c r="B15" s="2" t="s">
        <v>79</v>
      </c>
      <c r="C15" s="2" t="s">
        <v>76</v>
      </c>
      <c r="D15" s="1" t="s">
        <v>72</v>
      </c>
      <c r="E15" s="1">
        <v>9</v>
      </c>
    </row>
    <row r="16" spans="1:5" ht="16.5" customHeight="1">
      <c r="A16" s="1">
        <v>5</v>
      </c>
      <c r="B16" s="2" t="s">
        <v>54</v>
      </c>
      <c r="C16" s="2" t="s">
        <v>55</v>
      </c>
      <c r="D16" s="1" t="s">
        <v>56</v>
      </c>
      <c r="E16" s="1">
        <v>9</v>
      </c>
    </row>
    <row r="17" spans="1:5" ht="16.5" customHeight="1">
      <c r="A17" s="1">
        <v>6</v>
      </c>
      <c r="B17" s="2" t="s">
        <v>114</v>
      </c>
      <c r="C17" s="2" t="s">
        <v>104</v>
      </c>
      <c r="D17" s="1" t="s">
        <v>105</v>
      </c>
      <c r="E17" s="1">
        <v>9</v>
      </c>
    </row>
    <row r="18" spans="1:5" ht="16.5" customHeight="1">
      <c r="A18" s="1">
        <v>7</v>
      </c>
      <c r="B18" s="2" t="s">
        <v>80</v>
      </c>
      <c r="C18" s="2" t="s">
        <v>76</v>
      </c>
      <c r="D18" s="1" t="s">
        <v>72</v>
      </c>
      <c r="E18" s="1" t="s">
        <v>26</v>
      </c>
    </row>
    <row r="19" spans="1:5" ht="16.5" customHeight="1">
      <c r="A19" s="1">
        <v>8</v>
      </c>
      <c r="B19" s="2" t="s">
        <v>13</v>
      </c>
      <c r="C19" s="2" t="s">
        <v>7</v>
      </c>
      <c r="D19" s="1" t="s">
        <v>8</v>
      </c>
      <c r="E19" s="1">
        <v>9</v>
      </c>
    </row>
    <row r="20" spans="1:5" ht="16.5" customHeight="1">
      <c r="A20" s="1">
        <v>9</v>
      </c>
      <c r="B20" s="2" t="s">
        <v>53</v>
      </c>
      <c r="C20" s="2" t="str">
        <f>UPPER("Liceul Teoretic „Avram Iancu”, Cluj-Napoca")</f>
        <v>LICEUL TEORETIC „AVRAM IANCU”, CLUJ-NAPOCA</v>
      </c>
      <c r="D20" s="1" t="s">
        <v>52</v>
      </c>
      <c r="E20" s="1">
        <v>10</v>
      </c>
    </row>
    <row r="21" spans="1:5" ht="16.5" customHeight="1">
      <c r="A21" s="1">
        <v>10</v>
      </c>
      <c r="B21" s="2" t="s">
        <v>84</v>
      </c>
      <c r="C21" s="2" t="s">
        <v>76</v>
      </c>
      <c r="D21" s="1" t="s">
        <v>72</v>
      </c>
      <c r="E21" s="1" t="s">
        <v>29</v>
      </c>
    </row>
    <row r="22" spans="1:5" ht="16.5" customHeight="1">
      <c r="A22" s="1">
        <v>11</v>
      </c>
      <c r="B22" s="2" t="s">
        <v>115</v>
      </c>
      <c r="C22" s="2" t="s">
        <v>113</v>
      </c>
      <c r="D22" s="1" t="s">
        <v>105</v>
      </c>
      <c r="E22" s="1">
        <v>10</v>
      </c>
    </row>
    <row r="23" spans="1:5" ht="16.5" customHeight="1">
      <c r="A23" s="1">
        <v>12</v>
      </c>
      <c r="B23" s="2" t="s">
        <v>88</v>
      </c>
      <c r="C23" s="2" t="s">
        <v>76</v>
      </c>
      <c r="D23" s="1" t="s">
        <v>72</v>
      </c>
      <c r="E23" s="1" t="s">
        <v>29</v>
      </c>
    </row>
    <row r="24" spans="1:5" ht="16.5" customHeight="1">
      <c r="A24" s="1">
        <v>13</v>
      </c>
      <c r="B24" s="2" t="s">
        <v>83</v>
      </c>
      <c r="C24" s="2" t="s">
        <v>76</v>
      </c>
      <c r="D24" s="1" t="s">
        <v>72</v>
      </c>
      <c r="E24" s="1" t="s">
        <v>29</v>
      </c>
    </row>
    <row r="25" spans="1:5" ht="16.5" customHeight="1">
      <c r="A25" s="1">
        <v>14</v>
      </c>
      <c r="B25" s="2" t="s">
        <v>46</v>
      </c>
      <c r="C25" s="2" t="s">
        <v>37</v>
      </c>
      <c r="D25" s="1" t="s">
        <v>38</v>
      </c>
      <c r="E25" s="1">
        <v>11</v>
      </c>
    </row>
    <row r="26" spans="1:5" ht="16.5" customHeight="1">
      <c r="A26" s="1">
        <v>15</v>
      </c>
      <c r="B26" s="2" t="str">
        <f>UPPER("Horhat Răzvan")</f>
        <v>HORHAT RĂZVAN</v>
      </c>
      <c r="C26" s="2" t="str">
        <f>UPPER("Liceul Teoretic „Avram Iancu”, Cluj-Napoca")</f>
        <v>LICEUL TEORETIC „AVRAM IANCU”, CLUJ-NAPOCA</v>
      </c>
      <c r="D26" s="1" t="s">
        <v>52</v>
      </c>
      <c r="E26" s="1">
        <v>11</v>
      </c>
    </row>
    <row r="27" spans="1:5" ht="16.5" customHeight="1">
      <c r="A27" s="1">
        <v>16</v>
      </c>
      <c r="B27" s="2" t="s">
        <v>19</v>
      </c>
      <c r="C27" s="2" t="s">
        <v>20</v>
      </c>
      <c r="D27" s="1" t="s">
        <v>8</v>
      </c>
      <c r="E27" s="1">
        <v>11</v>
      </c>
    </row>
    <row r="28" spans="1:5" ht="16.5" customHeight="1">
      <c r="A28" s="1">
        <v>17</v>
      </c>
      <c r="B28" s="2" t="s">
        <v>94</v>
      </c>
      <c r="C28" s="2" t="s">
        <v>76</v>
      </c>
      <c r="D28" s="1" t="s">
        <v>72</v>
      </c>
      <c r="E28" s="1" t="s">
        <v>31</v>
      </c>
    </row>
    <row r="29" spans="1:5" ht="16.5" customHeight="1">
      <c r="A29" s="1">
        <v>18</v>
      </c>
      <c r="B29" s="2" t="s">
        <v>223</v>
      </c>
      <c r="C29" s="2" t="s">
        <v>104</v>
      </c>
      <c r="D29" s="1" t="s">
        <v>105</v>
      </c>
      <c r="E29" s="1" t="s">
        <v>31</v>
      </c>
    </row>
    <row r="30" spans="1:5" s="3" customFormat="1" ht="15.75">
      <c r="A30" s="1">
        <v>19</v>
      </c>
      <c r="B30" s="6" t="s">
        <v>213</v>
      </c>
      <c r="C30" s="6" t="s">
        <v>11</v>
      </c>
      <c r="D30" s="1" t="s">
        <v>8</v>
      </c>
      <c r="E30" s="1">
        <v>11</v>
      </c>
    </row>
    <row r="31" spans="1:5" ht="16.5" customHeight="1">
      <c r="A31" s="1">
        <v>20</v>
      </c>
      <c r="B31" s="2" t="s">
        <v>22</v>
      </c>
      <c r="C31" s="2" t="s">
        <v>23</v>
      </c>
      <c r="D31" s="1" t="s">
        <v>8</v>
      </c>
      <c r="E31" s="1">
        <v>12</v>
      </c>
    </row>
    <row r="32" spans="1:5" ht="16.5" customHeight="1">
      <c r="A32" s="1">
        <v>21</v>
      </c>
      <c r="B32" s="2" t="s">
        <v>50</v>
      </c>
      <c r="C32" s="2" t="s">
        <v>37</v>
      </c>
      <c r="D32" s="1" t="s">
        <v>38</v>
      </c>
      <c r="E32" s="1" t="s">
        <v>49</v>
      </c>
    </row>
    <row r="33" spans="1:5" ht="16.5" customHeight="1">
      <c r="A33" s="1">
        <v>22</v>
      </c>
      <c r="B33" s="2" t="str">
        <f>UPPER("Popovici Andrei Sorin")</f>
        <v>POPOVICI ANDREI SORIN</v>
      </c>
      <c r="C33" s="2" t="str">
        <f>UPPER("Seminarul Teologic Ortodox, Cluj-Napoca")</f>
        <v>SEMINARUL TEOLOGIC ORTODOX, CLUJ-NAPOCA</v>
      </c>
      <c r="D33" s="1" t="s">
        <v>52</v>
      </c>
      <c r="E33" s="1">
        <v>12</v>
      </c>
    </row>
    <row r="34" spans="1:5" ht="16.5" customHeight="1">
      <c r="A34" s="1">
        <v>23</v>
      </c>
      <c r="B34" s="2" t="s">
        <v>102</v>
      </c>
      <c r="C34" s="2" t="s">
        <v>76</v>
      </c>
      <c r="D34" s="1" t="s">
        <v>72</v>
      </c>
      <c r="E34" s="1">
        <v>12</v>
      </c>
    </row>
    <row r="35" spans="1:5" ht="16.5" customHeight="1">
      <c r="A35" s="1">
        <v>24</v>
      </c>
      <c r="B35" s="2" t="s">
        <v>65</v>
      </c>
      <c r="C35" s="2" t="s">
        <v>55</v>
      </c>
      <c r="D35" s="1" t="s">
        <v>56</v>
      </c>
      <c r="E35" s="1">
        <v>12</v>
      </c>
    </row>
    <row r="37" spans="1:5" ht="16.5" customHeight="1"/>
    <row r="38" spans="1:5" ht="16.5" customHeight="1"/>
    <row r="39" spans="1:5" ht="16.5" customHeight="1"/>
    <row r="40" spans="1:5" ht="16.5" customHeight="1"/>
    <row r="41" spans="1:5" ht="16.5" customHeight="1"/>
    <row r="42" spans="1:5" ht="16.5" customHeight="1"/>
    <row r="43" spans="1:5" ht="16.5" customHeight="1"/>
    <row r="44" spans="1:5" ht="16.5" customHeight="1"/>
    <row r="45" spans="1:5" ht="16.5" customHeight="1"/>
    <row r="46" spans="1:5" ht="16.5" customHeight="1"/>
    <row r="47" spans="1:5" ht="16.5" customHeight="1"/>
    <row r="48" spans="1:5" ht="16.5" customHeight="1"/>
    <row r="49" ht="16.5" customHeight="1"/>
    <row r="50" ht="16.5" customHeight="1"/>
    <row r="51" ht="16.5" customHeight="1"/>
  </sheetData>
  <mergeCells count="2">
    <mergeCell ref="A8:E8"/>
    <mergeCell ref="A9:E9"/>
  </mergeCells>
  <pageMargins left="0.19685039370078741" right="0.19685039370078741" top="0.35433070866141736" bottom="0.35433070866141736" header="0.11811023622047245" footer="0.11811023622047245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5:E35"/>
  <sheetViews>
    <sheetView workbookViewId="0">
      <selection activeCell="B14" sqref="B14"/>
    </sheetView>
  </sheetViews>
  <sheetFormatPr defaultRowHeight="15"/>
  <cols>
    <col min="1" max="1" width="6.85546875" bestFit="1" customWidth="1"/>
    <col min="2" max="2" width="38.5703125" customWidth="1"/>
    <col min="3" max="3" width="61.140625" customWidth="1"/>
    <col min="4" max="4" width="21.140625" bestFit="1" customWidth="1"/>
    <col min="5" max="5" width="5.85546875" bestFit="1" customWidth="1"/>
  </cols>
  <sheetData>
    <row r="5" spans="1:5" ht="8.25" customHeight="1"/>
    <row r="6" spans="1:5" s="3" customFormat="1" ht="15.75">
      <c r="A6" s="3" t="s">
        <v>212</v>
      </c>
    </row>
    <row r="7" spans="1:5" s="3" customFormat="1" ht="7.5" customHeight="1"/>
    <row r="8" spans="1:5" s="7" customFormat="1" ht="18.75">
      <c r="A8" s="9" t="s">
        <v>215</v>
      </c>
      <c r="B8" s="9"/>
      <c r="C8" s="9"/>
      <c r="D8" s="9"/>
      <c r="E8" s="9"/>
    </row>
    <row r="9" spans="1:5" ht="18.75">
      <c r="A9" s="10" t="s">
        <v>220</v>
      </c>
      <c r="B9" s="10"/>
      <c r="C9" s="10"/>
      <c r="D9" s="10"/>
      <c r="E9" s="10"/>
    </row>
    <row r="10" spans="1:5" s="4" customFormat="1" ht="17.25" customHeight="1">
      <c r="A10" s="1" t="s">
        <v>209</v>
      </c>
      <c r="B10" s="1" t="s">
        <v>1</v>
      </c>
      <c r="C10" s="1" t="s">
        <v>2</v>
      </c>
      <c r="D10" s="1" t="s">
        <v>3</v>
      </c>
      <c r="E10" s="1" t="s">
        <v>4</v>
      </c>
    </row>
    <row r="11" spans="1:5" ht="17.25" customHeight="1">
      <c r="A11" s="1">
        <v>1</v>
      </c>
      <c r="B11" s="2" t="s">
        <v>42</v>
      </c>
      <c r="C11" s="2" t="s">
        <v>37</v>
      </c>
      <c r="D11" s="1" t="s">
        <v>38</v>
      </c>
      <c r="E11" s="1">
        <v>9</v>
      </c>
    </row>
    <row r="12" spans="1:5" ht="17.25" customHeight="1">
      <c r="A12" s="1">
        <v>2</v>
      </c>
      <c r="B12" s="2" t="s">
        <v>43</v>
      </c>
      <c r="C12" s="2" t="s">
        <v>37</v>
      </c>
      <c r="D12" s="1" t="s">
        <v>38</v>
      </c>
      <c r="E12" s="1">
        <v>9</v>
      </c>
    </row>
    <row r="13" spans="1:5" ht="17.25" customHeight="1">
      <c r="A13" s="1">
        <v>3</v>
      </c>
      <c r="B13" s="2" t="s">
        <v>57</v>
      </c>
      <c r="C13" s="2" t="s">
        <v>55</v>
      </c>
      <c r="D13" s="1" t="s">
        <v>56</v>
      </c>
      <c r="E13" s="1">
        <v>9</v>
      </c>
    </row>
    <row r="14" spans="1:5" ht="17.25" customHeight="1">
      <c r="A14" s="1">
        <v>4</v>
      </c>
      <c r="B14" s="6" t="s">
        <v>185</v>
      </c>
      <c r="C14" s="6" t="s">
        <v>208</v>
      </c>
      <c r="D14" s="1" t="s">
        <v>180</v>
      </c>
      <c r="E14" s="1">
        <v>9</v>
      </c>
    </row>
    <row r="15" spans="1:5" ht="17.25" customHeight="1">
      <c r="A15" s="1">
        <v>5</v>
      </c>
      <c r="B15" s="6" t="s">
        <v>186</v>
      </c>
      <c r="C15" s="6" t="s">
        <v>187</v>
      </c>
      <c r="D15" s="1" t="s">
        <v>180</v>
      </c>
      <c r="E15" s="1">
        <v>9</v>
      </c>
    </row>
    <row r="16" spans="1:5" ht="17.25" customHeight="1">
      <c r="A16" s="1">
        <v>6</v>
      </c>
      <c r="B16" s="2" t="s">
        <v>75</v>
      </c>
      <c r="C16" s="2" t="s">
        <v>76</v>
      </c>
      <c r="D16" s="1" t="s">
        <v>72</v>
      </c>
      <c r="E16" s="1" t="s">
        <v>26</v>
      </c>
    </row>
    <row r="17" spans="1:5" ht="17.25" customHeight="1">
      <c r="A17" s="1">
        <v>7</v>
      </c>
      <c r="B17" s="2" t="s">
        <v>10</v>
      </c>
      <c r="C17" s="2" t="s">
        <v>11</v>
      </c>
      <c r="D17" s="1" t="s">
        <v>8</v>
      </c>
      <c r="E17" s="1">
        <v>9</v>
      </c>
    </row>
    <row r="18" spans="1:5" ht="17.25" customHeight="1">
      <c r="A18" s="1">
        <v>8</v>
      </c>
      <c r="B18" s="2" t="s">
        <v>17</v>
      </c>
      <c r="C18" s="2" t="s">
        <v>7</v>
      </c>
      <c r="D18" s="1" t="s">
        <v>8</v>
      </c>
      <c r="E18" s="1">
        <v>9</v>
      </c>
    </row>
    <row r="19" spans="1:5" ht="17.25" customHeight="1">
      <c r="A19" s="1">
        <v>9</v>
      </c>
      <c r="B19" s="2" t="s">
        <v>116</v>
      </c>
      <c r="C19" s="2" t="s">
        <v>113</v>
      </c>
      <c r="D19" s="1" t="s">
        <v>105</v>
      </c>
      <c r="E19" s="1">
        <v>10</v>
      </c>
    </row>
    <row r="20" spans="1:5" ht="17.25" customHeight="1">
      <c r="A20" s="1">
        <v>10</v>
      </c>
      <c r="B20" s="2" t="s">
        <v>59</v>
      </c>
      <c r="C20" s="2" t="s">
        <v>60</v>
      </c>
      <c r="D20" s="1" t="s">
        <v>56</v>
      </c>
      <c r="E20" s="1">
        <v>10</v>
      </c>
    </row>
    <row r="21" spans="1:5" ht="17.25" customHeight="1">
      <c r="A21" s="1">
        <v>11</v>
      </c>
      <c r="B21" s="2" t="s">
        <v>86</v>
      </c>
      <c r="C21" s="2" t="s">
        <v>76</v>
      </c>
      <c r="D21" s="1" t="s">
        <v>72</v>
      </c>
      <c r="E21" s="1" t="s">
        <v>29</v>
      </c>
    </row>
    <row r="22" spans="1:5" ht="17.25" customHeight="1">
      <c r="A22" s="1">
        <v>12</v>
      </c>
      <c r="B22" s="2" t="s">
        <v>82</v>
      </c>
      <c r="C22" s="2" t="s">
        <v>76</v>
      </c>
      <c r="D22" s="1" t="s">
        <v>72</v>
      </c>
      <c r="E22" s="1" t="s">
        <v>29</v>
      </c>
    </row>
    <row r="23" spans="1:5" ht="17.25" customHeight="1">
      <c r="A23" s="1">
        <v>13</v>
      </c>
      <c r="B23" s="2" t="s">
        <v>81</v>
      </c>
      <c r="C23" s="2" t="s">
        <v>76</v>
      </c>
      <c r="D23" s="1" t="s">
        <v>72</v>
      </c>
      <c r="E23" s="1">
        <v>10</v>
      </c>
    </row>
    <row r="24" spans="1:5" ht="17.25" customHeight="1">
      <c r="A24" s="1">
        <v>14</v>
      </c>
      <c r="B24" s="2" t="str">
        <f>UPPER("Bratu Andrei")</f>
        <v>BRATU ANDREI</v>
      </c>
      <c r="C24" s="2" t="str">
        <f>UPPER("Colegiul Național „Mihai Viteazul ”, Turda")</f>
        <v>COLEGIUL NAȚIONAL „MIHAI VITEAZUL ”, TURDA</v>
      </c>
      <c r="D24" s="1" t="s">
        <v>52</v>
      </c>
      <c r="E24" s="1">
        <v>11</v>
      </c>
    </row>
    <row r="25" spans="1:5" ht="17.25" customHeight="1">
      <c r="A25" s="1">
        <v>15</v>
      </c>
      <c r="B25" s="2" t="s">
        <v>90</v>
      </c>
      <c r="C25" s="2" t="s">
        <v>76</v>
      </c>
      <c r="D25" s="1" t="s">
        <v>72</v>
      </c>
      <c r="E25" s="1" t="s">
        <v>31</v>
      </c>
    </row>
    <row r="26" spans="1:5" ht="17.25" customHeight="1">
      <c r="A26" s="1">
        <v>16</v>
      </c>
      <c r="B26" s="2" t="s">
        <v>96</v>
      </c>
      <c r="C26" s="2" t="s">
        <v>76</v>
      </c>
      <c r="D26" s="1" t="s">
        <v>72</v>
      </c>
      <c r="E26" s="1" t="s">
        <v>31</v>
      </c>
    </row>
    <row r="27" spans="1:5" ht="17.25" customHeight="1">
      <c r="A27" s="1">
        <v>17</v>
      </c>
      <c r="B27" s="6" t="s">
        <v>191</v>
      </c>
      <c r="C27" s="6" t="s">
        <v>208</v>
      </c>
      <c r="D27" s="1" t="s">
        <v>180</v>
      </c>
      <c r="E27" s="1">
        <v>11</v>
      </c>
    </row>
    <row r="28" spans="1:5" ht="17.25" customHeight="1">
      <c r="A28" s="1">
        <v>18</v>
      </c>
      <c r="B28" s="2" t="s">
        <v>15</v>
      </c>
      <c r="C28" s="2" t="s">
        <v>7</v>
      </c>
      <c r="D28" s="1" t="s">
        <v>8</v>
      </c>
      <c r="E28" s="1">
        <v>11</v>
      </c>
    </row>
    <row r="29" spans="1:5" ht="17.25" customHeight="1">
      <c r="A29" s="1">
        <v>19</v>
      </c>
      <c r="B29" s="2" t="str">
        <f>UPPER("Bacoțiu Gabriel")</f>
        <v>BACOȚIU GABRIEL</v>
      </c>
      <c r="C29" s="2" t="str">
        <f>UPPER("Liceul Teoretic „Avram Iancu”, Cluj-Napoca")</f>
        <v>LICEUL TEORETIC „AVRAM IANCU”, CLUJ-NAPOCA</v>
      </c>
      <c r="D29" s="1" t="s">
        <v>52</v>
      </c>
      <c r="E29" s="1">
        <v>12</v>
      </c>
    </row>
    <row r="30" spans="1:5" ht="17.25" customHeight="1">
      <c r="A30" s="1">
        <v>20</v>
      </c>
      <c r="B30" s="2" t="s">
        <v>47</v>
      </c>
      <c r="C30" s="2" t="s">
        <v>48</v>
      </c>
      <c r="D30" s="1" t="s">
        <v>38</v>
      </c>
      <c r="E30" s="1">
        <v>12</v>
      </c>
    </row>
    <row r="31" spans="1:5" ht="17.25" customHeight="1">
      <c r="A31" s="1">
        <v>21</v>
      </c>
      <c r="B31" s="2" t="s">
        <v>62</v>
      </c>
      <c r="C31" s="2" t="s">
        <v>55</v>
      </c>
      <c r="D31" s="1" t="s">
        <v>56</v>
      </c>
      <c r="E31" s="1">
        <v>12</v>
      </c>
    </row>
    <row r="32" spans="1:5" ht="17.25" customHeight="1">
      <c r="A32" s="1">
        <v>22</v>
      </c>
      <c r="B32" s="2" t="s">
        <v>100</v>
      </c>
      <c r="C32" s="2" t="s">
        <v>76</v>
      </c>
      <c r="D32" s="1" t="s">
        <v>72</v>
      </c>
      <c r="E32" s="1">
        <v>12</v>
      </c>
    </row>
    <row r="33" spans="1:5" ht="17.25" customHeight="1">
      <c r="A33" s="1">
        <v>23</v>
      </c>
      <c r="B33" s="2" t="s">
        <v>118</v>
      </c>
      <c r="C33" s="2" t="s">
        <v>104</v>
      </c>
      <c r="D33" s="1" t="s">
        <v>105</v>
      </c>
      <c r="E33" s="1">
        <v>12</v>
      </c>
    </row>
    <row r="34" spans="1:5" ht="17.25" customHeight="1">
      <c r="A34" s="1">
        <v>24</v>
      </c>
      <c r="B34" s="2" t="s">
        <v>117</v>
      </c>
      <c r="C34" s="2" t="s">
        <v>113</v>
      </c>
      <c r="D34" s="1" t="s">
        <v>105</v>
      </c>
      <c r="E34" s="1">
        <v>12</v>
      </c>
    </row>
    <row r="35" spans="1:5" ht="17.25" customHeight="1">
      <c r="A35" s="1">
        <v>25</v>
      </c>
      <c r="B35" s="6" t="s">
        <v>194</v>
      </c>
      <c r="C35" s="6" t="s">
        <v>195</v>
      </c>
      <c r="D35" s="1" t="s">
        <v>180</v>
      </c>
      <c r="E35" s="1">
        <v>12</v>
      </c>
    </row>
  </sheetData>
  <mergeCells count="2">
    <mergeCell ref="A8:E8"/>
    <mergeCell ref="A9:E9"/>
  </mergeCells>
  <pageMargins left="0.19685039370078741" right="0.19685039370078741" top="0.35433070866141736" bottom="0.35433070866141736" header="0.11811023622047245" footer="0.11811023622047245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Toti</vt:lpstr>
      <vt:lpstr>I2</vt:lpstr>
      <vt:lpstr>I3</vt:lpstr>
      <vt:lpstr>I1</vt:lpstr>
      <vt:lpstr>I4</vt:lpstr>
      <vt:lpstr>I7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2017-03-29T18:26:50Z</dcterms:modified>
</cp:coreProperties>
</file>